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codeName="ThisWorkbook"/>
  <mc:AlternateContent xmlns:mc="http://schemas.openxmlformats.org/markup-compatibility/2006">
    <mc:Choice Requires="x15">
      <x15ac:absPath xmlns:x15ac="http://schemas.microsoft.com/office/spreadsheetml/2010/11/ac" url="https://im/teams/DA/PublicWorkspace/COVID-19 Data Requests/Early Release Initiative Data Request/Publications/20200628/"/>
    </mc:Choice>
  </mc:AlternateContent>
  <xr:revisionPtr revIDLastSave="0" documentId="13_ncr:1_{F18F9727-332D-4FC3-8B21-8A5C6F468CE1}" xr6:coauthVersionLast="36" xr6:coauthVersionMax="36" xr10:uidLastSave="{00000000-0000-0000-0000-000000000000}"/>
  <workbookProtection workbookAlgorithmName="SHA-256" workbookHashValue="b2+EqpAs88wvGMKEEnKO5kQX6w9PsOG1K5v753uqUKY=" workbookSaltValue="tiAP4/iC6Cu5hZPfPvhKSw==" workbookSpinCount="100000" lockStructure="1"/>
  <bookViews>
    <workbookView xWindow="0" yWindow="0" windowWidth="20520" windowHeight="9555" xr2:uid="{00000000-000D-0000-FFFF-FFFF00000000}"/>
  </bookViews>
  <sheets>
    <sheet name="Single fund" sheetId="16" r:id="rId1"/>
    <sheet name="Data summary" sheetId="8" r:id="rId2"/>
    <sheet name="Glossary" sheetId="13" r:id="rId3"/>
    <sheet name="Other funds" sheetId="15" r:id="rId4"/>
    <sheet name="all data" sheetId="1" state="hidden" r:id="rId5"/>
  </sheets>
  <definedNames>
    <definedName name="_xlnm._FilterDatabase" localSheetId="4" hidden="1">'all data'!$A$1:$Y$122</definedName>
    <definedName name="_xlnm._FilterDatabase" localSheetId="1" hidden="1">'Data summary'!$B$3:$I$126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8" i="16" l="1"/>
  <c r="D60" i="16" l="1"/>
  <c r="D59" i="16"/>
  <c r="D58" i="16"/>
  <c r="C60" i="16"/>
  <c r="C59" i="16"/>
  <c r="C64" i="16"/>
  <c r="C63" i="16"/>
  <c r="C62" i="16"/>
  <c r="D2" i="8" l="1"/>
  <c r="D9" i="16"/>
  <c r="C9" i="16"/>
  <c r="D15" i="16" l="1"/>
  <c r="C15" i="16"/>
  <c r="D14" i="16"/>
  <c r="C14" i="16"/>
  <c r="D13" i="16"/>
  <c r="C13" i="16"/>
  <c r="D12" i="16"/>
  <c r="C12" i="16"/>
  <c r="D11" i="16"/>
  <c r="C11" i="16"/>
</calcChain>
</file>

<file path=xl/sharedStrings.xml><?xml version="1.0" encoding="utf-8"?>
<sst xmlns="http://schemas.openxmlformats.org/spreadsheetml/2006/main" count="724" uniqueCount="351">
  <si>
    <t>Current Week</t>
  </si>
  <si>
    <t>Cumulative</t>
  </si>
  <si>
    <t>Advance Retirement Suite</t>
  </si>
  <si>
    <t>BT Funds Management Limited</t>
  </si>
  <si>
    <t>Alcoa of Australia Retirement Plan</t>
  </si>
  <si>
    <t>Alcoa of Australia Retirement Plan Pty Ltd</t>
  </si>
  <si>
    <t>AMG Super</t>
  </si>
  <si>
    <t>Equity Trustees Superannuation Limited</t>
  </si>
  <si>
    <t>AMP Eligible Rollover Fund</t>
  </si>
  <si>
    <t>AMP Superannuation Limited</t>
  </si>
  <si>
    <t>AMP Retirement Trust</t>
  </si>
  <si>
    <t>AMP Superannuation Savings Trust</t>
  </si>
  <si>
    <t>ANZ Australian Staff Superannuation Scheme</t>
  </si>
  <si>
    <t>ANZ Staff Superannuation (Australia) Pty. Limited</t>
  </si>
  <si>
    <t>AON Master Trust</t>
  </si>
  <si>
    <t>Aracon Superannuation Fund</t>
  </si>
  <si>
    <t>Aracon Superannuation Pty Ltd</t>
  </si>
  <si>
    <t>ASGARD Independence Plan Division Two</t>
  </si>
  <si>
    <t>Australia Post Superannuation Scheme</t>
  </si>
  <si>
    <t>PostSuper Pty Ltd</t>
  </si>
  <si>
    <t>Australian Catholic Superannuation and Retirement Fund</t>
  </si>
  <si>
    <t>SCS Super Pty. Limited</t>
  </si>
  <si>
    <t>Australian Defence Force Superannuation Scheme</t>
  </si>
  <si>
    <t>Commonwealth Superannuation Corporation</t>
  </si>
  <si>
    <t>Australian Eligible Rollover Fund</t>
  </si>
  <si>
    <t>Perpetual Superannuation Limited</t>
  </si>
  <si>
    <t>Australian Ethical Retail Superannuation Fund</t>
  </si>
  <si>
    <t>Australian Ethical Superannuation Pty Ltd</t>
  </si>
  <si>
    <t>Australian Meat Industry Superannuation Trust</t>
  </si>
  <si>
    <t>Australian Meat Industry Superannuation Pty Ltd</t>
  </si>
  <si>
    <t>AustralianSuper</t>
  </si>
  <si>
    <t>AustralianSuper Pty Ltd</t>
  </si>
  <si>
    <t>Australia's Unclaimed Super Fund</t>
  </si>
  <si>
    <t>Industry Funds Investments Ltd</t>
  </si>
  <si>
    <t>Avanteos Superannuation Trust</t>
  </si>
  <si>
    <t>Avanteos Investments Limited</t>
  </si>
  <si>
    <t>AvSuper Fund</t>
  </si>
  <si>
    <t>AvSuper Pty Ltd</t>
  </si>
  <si>
    <t>AvWrap Retirement Service</t>
  </si>
  <si>
    <t>I.O.O.F. Investment Management Limited</t>
  </si>
  <si>
    <t>Boc Gases Superannuation Fund</t>
  </si>
  <si>
    <t>BOC Superannuation Pty Ltd</t>
  </si>
  <si>
    <t>Building Unions Superannuation Scheme (Queensland)</t>
  </si>
  <si>
    <t>BUSS (Queensland) Pty Ltd</t>
  </si>
  <si>
    <t>Care Super</t>
  </si>
  <si>
    <t>CARE Super Pty Ltd</t>
  </si>
  <si>
    <t>Challenger Retirement Fund</t>
  </si>
  <si>
    <t>Challenger Retirement and Investment Services Limited</t>
  </si>
  <si>
    <t>Christian Super</t>
  </si>
  <si>
    <t>Christian Super Pty Limited</t>
  </si>
  <si>
    <t>Citibank Australia Staff Superannuation Fund</t>
  </si>
  <si>
    <t>Citibank Australia Staff Superannuation Pty Limited</t>
  </si>
  <si>
    <t>ClearView Retirement Plan</t>
  </si>
  <si>
    <t>ClearView Life Nominees Pty Limited</t>
  </si>
  <si>
    <t>Club Plus Superannuation Scheme</t>
  </si>
  <si>
    <t>Club Plus Superannuation Pty Ltd</t>
  </si>
  <si>
    <t>Colonial First State FirstChoice Superannuation Trust</t>
  </si>
  <si>
    <t>Colonial First State Investments Limited</t>
  </si>
  <si>
    <t>Colonial First State Rollover &amp; Superannuation Fund</t>
  </si>
  <si>
    <t>Colonial Super Retirement Fund</t>
  </si>
  <si>
    <t>CommInsure Corporate Insurance Superannuation Trust</t>
  </si>
  <si>
    <t>Diversa Trustees Limited</t>
  </si>
  <si>
    <t>Commonwealth Bank Approved Deposit Fund</t>
  </si>
  <si>
    <t>Commonwealth Bank Group Super</t>
  </si>
  <si>
    <t>Commonwealth Bank Officers Superannuation Corporation Pty Limited</t>
  </si>
  <si>
    <t>Commonwealth Essential Super</t>
  </si>
  <si>
    <t>United Super Pty Ltd</t>
  </si>
  <si>
    <t>Crescent Wealth Superannuation Fund</t>
  </si>
  <si>
    <t>CSS Fund</t>
  </si>
  <si>
    <t>CUBS Superannuation Fund</t>
  </si>
  <si>
    <t>Definitive Superannuation Plan</t>
  </si>
  <si>
    <t>Macquarie Investment Management Ltd</t>
  </si>
  <si>
    <t>Deseret Benefit Plan for Australia</t>
  </si>
  <si>
    <t>The Trustees for Licence L0002219</t>
  </si>
  <si>
    <t>DIY Master Plan</t>
  </si>
  <si>
    <t>DPM Retirement Service</t>
  </si>
  <si>
    <t>Nulis Nominees (Australia) Limited</t>
  </si>
  <si>
    <t>Encircle Superannuation Fund</t>
  </si>
  <si>
    <t>Energy Industries Superannuation Scheme-Pool A</t>
  </si>
  <si>
    <t>Energy Industries Superannuation Scheme Pty Ltd</t>
  </si>
  <si>
    <t>Energy Industries Superannuation Scheme-Pool B</t>
  </si>
  <si>
    <t>Energy Super</t>
  </si>
  <si>
    <t>Electricity Supply Industry Superannuation (QLD) Ltd</t>
  </si>
  <si>
    <t>equipsuper</t>
  </si>
  <si>
    <t>Togethr Trustees Pty Ltd</t>
  </si>
  <si>
    <t>Factory Mutual Insurance Company Superannuation Fund</t>
  </si>
  <si>
    <t>Fiducian Superannuation Fund</t>
  </si>
  <si>
    <t>Fiducian Portfolio Services Limited</t>
  </si>
  <si>
    <t>Fire and Emergency Services Superannuation Fund</t>
  </si>
  <si>
    <t>Fire and Emergency Services Superannuation Board</t>
  </si>
  <si>
    <t>First State Superannuation Scheme</t>
  </si>
  <si>
    <t>FSS Trustee Corporation</t>
  </si>
  <si>
    <t>First Super</t>
  </si>
  <si>
    <t>First Super Pty Limited</t>
  </si>
  <si>
    <t>Future Super Fund</t>
  </si>
  <si>
    <t>Goldman Sachs &amp; JBWere Superannuation Fund</t>
  </si>
  <si>
    <t>BEST Superannuation Pty Ltd</t>
  </si>
  <si>
    <t>Grosvenor Pirie Master Superannuation Fund Series 2</t>
  </si>
  <si>
    <t>Grow Super SMA</t>
  </si>
  <si>
    <t>Guild Retirement Fund</t>
  </si>
  <si>
    <t>Guild Trustee Services Pty. Limited</t>
  </si>
  <si>
    <t>Health Employees Superannuation Trust Australia</t>
  </si>
  <si>
    <t>H.E.S.T. Australia Ltd.</t>
  </si>
  <si>
    <t>Heidelberg Australia Superannuation Fund</t>
  </si>
  <si>
    <t>Towers Watson Superannuation Pty Ltd</t>
  </si>
  <si>
    <t>Holden Employees Superannuation Fund</t>
  </si>
  <si>
    <t>Holden Employees Superannuation Fund Pty Ltd</t>
  </si>
  <si>
    <t>HOSTPLUS Superannuation Fund</t>
  </si>
  <si>
    <t>Host-Plus Pty. Limited</t>
  </si>
  <si>
    <t>HUB24 Super Fund</t>
  </si>
  <si>
    <t>IAG &amp; NRMA Superannuation Plan</t>
  </si>
  <si>
    <t>IAG &amp; NRMA Superannuation Pty Ltd</t>
  </si>
  <si>
    <t>Incitec Pivot Employees Superannuation Fund</t>
  </si>
  <si>
    <t>ING Superannuation Fund</t>
  </si>
  <si>
    <t>Intrust Super Fund</t>
  </si>
  <si>
    <t>IS INDUSTRY FUND PTY LTD</t>
  </si>
  <si>
    <t>IOOF Portfolio Service Superannuation Fund</t>
  </si>
  <si>
    <t>ISARF Superannuation Fund</t>
  </si>
  <si>
    <t>Jamestrong Packaging Australia Superannuation Fund</t>
  </si>
  <si>
    <t>L&amp;H Group Superannuation Fund</t>
  </si>
  <si>
    <t>Labour Union Co-Operative Retirement Fund</t>
  </si>
  <si>
    <t>L.U.C.R.F. Pty. Ltd.</t>
  </si>
  <si>
    <t>legalsuper</t>
  </si>
  <si>
    <t>Legal Super Pty Ltd</t>
  </si>
  <si>
    <t>LESF Super</t>
  </si>
  <si>
    <t>LGIAsuper</t>
  </si>
  <si>
    <t>LGIAsuper Trustee</t>
  </si>
  <si>
    <t>Lifefocus Superannuation Fund</t>
  </si>
  <si>
    <t>CCSL Limited</t>
  </si>
  <si>
    <t>Linfox Staff Superannuation Fund</t>
  </si>
  <si>
    <t>Local Authorities Superannuation Fund</t>
  </si>
  <si>
    <t>Vision Super Pty Ltd</t>
  </si>
  <si>
    <t>Local Government Super</t>
  </si>
  <si>
    <t>LGSS Pty Limited</t>
  </si>
  <si>
    <t>Lutheran Super</t>
  </si>
  <si>
    <t>LCA NOMINEES PTY. LTD.</t>
  </si>
  <si>
    <t>Macquarie ADF Superannuation Fund</t>
  </si>
  <si>
    <t>Macquarie Superannuation Plan</t>
  </si>
  <si>
    <t>Macquarie University Professorial Superannuation Scheme</t>
  </si>
  <si>
    <t>Manildra Flour Mills Retirement Fund</t>
  </si>
  <si>
    <t>Manildra Flour Mills Retirement Fund Pty Limited</t>
  </si>
  <si>
    <t>Map Superannuation Plan</t>
  </si>
  <si>
    <t>Maritime Super</t>
  </si>
  <si>
    <t>Maritime Super Pty Limited</t>
  </si>
  <si>
    <t>Mason Stevens Super</t>
  </si>
  <si>
    <t>Max Super Fund</t>
  </si>
  <si>
    <t>Tidswell Financial Services Ltd</t>
  </si>
  <si>
    <t>Meat Industry Employees Superannuation Fund</t>
  </si>
  <si>
    <t>Meat Industry Employees Superannuation Fund Pty. Ltd.</t>
  </si>
  <si>
    <t>Media Super</t>
  </si>
  <si>
    <t>Media Super Limited</t>
  </si>
  <si>
    <t>Mercer Portfolio Service Superannuation Plan</t>
  </si>
  <si>
    <t>Mercer Superannuation (Australia) Limited</t>
  </si>
  <si>
    <t>Mercer Super Trust</t>
  </si>
  <si>
    <t>Mercy Super</t>
  </si>
  <si>
    <t>Mercy Super Pty Ltd</t>
  </si>
  <si>
    <t>Military Superannuation &amp; Benefits Fund No 1</t>
  </si>
  <si>
    <t>Mine Superannuation Fund</t>
  </si>
  <si>
    <t>AUSCOAL Superannuation Pty Ltd</t>
  </si>
  <si>
    <t>MLC Super Fund</t>
  </si>
  <si>
    <t>MLC Superannuation Fund</t>
  </si>
  <si>
    <t>MTAA Superannuation Fund</t>
  </si>
  <si>
    <t>Motor Trades Association of Australia Superannuation Fund Pty. Limited</t>
  </si>
  <si>
    <t>Munich Holdings of Australasia Pty Ltd Superannuation Scheme</t>
  </si>
  <si>
    <t>MyLifeMyMoney Superannuation Fund</t>
  </si>
  <si>
    <t>National Mutual Pro-Super Fund</t>
  </si>
  <si>
    <t>N. M. Superannuation Proprietary Limited</t>
  </si>
  <si>
    <t>National Mutual Retirement Fund</t>
  </si>
  <si>
    <t>NESS Super</t>
  </si>
  <si>
    <t>NESS Super Pty Ltd</t>
  </si>
  <si>
    <t>Netwealth Superannuation Master Fund</t>
  </si>
  <si>
    <t>Netwealth Investments Limited</t>
  </si>
  <si>
    <t>NGS Super</t>
  </si>
  <si>
    <t>NGS Super Pty Limited</t>
  </si>
  <si>
    <t>Nissan Superannuation Plan</t>
  </si>
  <si>
    <t>Oasis Superannuation Master Trust</t>
  </si>
  <si>
    <t>Oasis Fund Management Limited</t>
  </si>
  <si>
    <t>OnePath Masterfund</t>
  </si>
  <si>
    <t>OnePath Custodians Pty Limited</t>
  </si>
  <si>
    <t>Oracle Superannuation Plan</t>
  </si>
  <si>
    <t>Perpetual Super Wrap</t>
  </si>
  <si>
    <t>Perpetual WealthFocus Superannuation Fund</t>
  </si>
  <si>
    <t>Perpetual's Select Superannuation Fund</t>
  </si>
  <si>
    <t>Personal Choice Private Fund</t>
  </si>
  <si>
    <t>Pitcher Retirement Plan</t>
  </si>
  <si>
    <t>Pitcher Retirement Plan Pty Ltd</t>
  </si>
  <si>
    <t>Port of Melbourne Superannuation Fund</t>
  </si>
  <si>
    <t>Powerwrap Master Plan</t>
  </si>
  <si>
    <t>Praemium SMA Superannuation Fund</t>
  </si>
  <si>
    <t>Premiumchoice Retirement Service</t>
  </si>
  <si>
    <t>Prime Super</t>
  </si>
  <si>
    <t>Prime Super Pty Ltd</t>
  </si>
  <si>
    <t>Public Sector Superannuation Accumulation Plan</t>
  </si>
  <si>
    <t>Public Sector Superannuation Scheme</t>
  </si>
  <si>
    <t>Qantas Superannuation Plan</t>
  </si>
  <si>
    <t>Qantas Superannuation Limited</t>
  </si>
  <si>
    <t>QSuper</t>
  </si>
  <si>
    <t>QSuper Board</t>
  </si>
  <si>
    <t>Rei Super</t>
  </si>
  <si>
    <t>Rei Superannuation Fund Pty Limited</t>
  </si>
  <si>
    <t>Retail Employees Superannuation Trust</t>
  </si>
  <si>
    <t>Retail Employees Superannuation Pty. Limited</t>
  </si>
  <si>
    <t>Retirement Portfolio Service</t>
  </si>
  <si>
    <t>Retirement Wrap</t>
  </si>
  <si>
    <t>Rexel Australia Superannuation Plan</t>
  </si>
  <si>
    <t>Russell Investments Master Trust</t>
  </si>
  <si>
    <t>Total Risk Management Pty Limited</t>
  </si>
  <si>
    <t>Smartsave 'Member's Choice' Superannuation Master Plan</t>
  </si>
  <si>
    <t>SMF Eligible Rollover Fund</t>
  </si>
  <si>
    <t>Star Portfolio Superannuation Fund</t>
  </si>
  <si>
    <t>StatePlus Fixed Term Pension Plan</t>
  </si>
  <si>
    <t>State Super Financial Services Australia Limited</t>
  </si>
  <si>
    <t>Statewide Superannuation Trust</t>
  </si>
  <si>
    <t>Statewide Superannuation Pty Ltd</t>
  </si>
  <si>
    <t>Suncorp Master Trust</t>
  </si>
  <si>
    <t>Suncorp Portfolio Services Limited</t>
  </si>
  <si>
    <t>Sunsuper Superannuation Fund</t>
  </si>
  <si>
    <t>Sunsuper Pty. Ltd.</t>
  </si>
  <si>
    <t>Super Directions Fund</t>
  </si>
  <si>
    <t>Super Safeguard Fund</t>
  </si>
  <si>
    <t>SuperTrace Eligible Rollover Fund</t>
  </si>
  <si>
    <t>Symetry Personal Retirement Fund</t>
  </si>
  <si>
    <t>TAL Superannuation and Insurance Fund</t>
  </si>
  <si>
    <t>TAL Superannuation Limited</t>
  </si>
  <si>
    <t>Tasplan Superannuation Fund</t>
  </si>
  <si>
    <t>Tasplan Pty Ltd</t>
  </si>
  <si>
    <t>Telstra Superannuation Scheme</t>
  </si>
  <si>
    <t>Telstra Super Pty Ltd</t>
  </si>
  <si>
    <t>The Bendigo Superannuation Plan</t>
  </si>
  <si>
    <t>Sandhurst Trustees Limited</t>
  </si>
  <si>
    <t>The James Superannuation Fund</t>
  </si>
  <si>
    <t>G James Superannuation Pty Ltd</t>
  </si>
  <si>
    <t>The Retirement Plan</t>
  </si>
  <si>
    <t>The State Bank Supersafe Approved Deposit Fund</t>
  </si>
  <si>
    <t>The Super Money Eligible Rollover Fund (SMERF)</t>
  </si>
  <si>
    <t>The Towers Watson Superannuation Fund</t>
  </si>
  <si>
    <t>Wycomp Pty. Limited</t>
  </si>
  <si>
    <t>The University of New England Professorial Superannuation Fund</t>
  </si>
  <si>
    <t>The University of New South Wales Professorial Superannuation Fund</t>
  </si>
  <si>
    <t>The University of Sydney Professorial Superannuation System</t>
  </si>
  <si>
    <t>The University of Wollongong Professorial Superannuation Scheme</t>
  </si>
  <si>
    <t>The Victorian Independent Schools Superannuation Fund</t>
  </si>
  <si>
    <t>V.I.S. Nominees Pty. Limited</t>
  </si>
  <si>
    <t>Tidswell Master Superannuation Plan</t>
  </si>
  <si>
    <t>Toyota Super</t>
  </si>
  <si>
    <t>Toyota Super Pty Ltd</t>
  </si>
  <si>
    <t>TWU Superannuation Fund</t>
  </si>
  <si>
    <t>T W U Nominees Pty Ltd</t>
  </si>
  <si>
    <t>Ultimate Superannuation Fund</t>
  </si>
  <si>
    <t>Unisuper</t>
  </si>
  <si>
    <t>Unisuper Limited</t>
  </si>
  <si>
    <t>United Technologies Corporation Retirement Plan</t>
  </si>
  <si>
    <t>Victorian Superannuation Fund</t>
  </si>
  <si>
    <t>Vicsuper Pty Ltd</t>
  </si>
  <si>
    <t>WA Local Government Superannuation Plan</t>
  </si>
  <si>
    <t>WA Local Government Superannuation Plan Pty Ltd</t>
  </si>
  <si>
    <t>Wealth Personal Superannuation and Pension Fund</t>
  </si>
  <si>
    <t>Westpac Mastertrust - Superannuation Division</t>
  </si>
  <si>
    <t>Westpac Securities Administration Limited</t>
  </si>
  <si>
    <t>Westpac Personal Superannuation Fund</t>
  </si>
  <si>
    <t>Zurich Master Superannuation Fund</t>
  </si>
  <si>
    <t>% Paid</t>
  </si>
  <si>
    <t>% Closed</t>
  </si>
  <si>
    <t>Responsible superannuation entity (Fund):</t>
  </si>
  <si>
    <t>Entities</t>
  </si>
  <si>
    <t>Average payment</t>
  </si>
  <si>
    <t>Applications received</t>
  </si>
  <si>
    <t>Applications paid</t>
  </si>
  <si>
    <t>Payments made</t>
  </si>
  <si>
    <t>Emergency Services Superannuation Scheme</t>
  </si>
  <si>
    <t>Northern Territory Government &amp; Public Authorities Employees Superannuation Fund</t>
  </si>
  <si>
    <t>Northern Territory Supplementary Superannuation Scheme</t>
  </si>
  <si>
    <t>NT Legislative Assembly Members' Super TST</t>
  </si>
  <si>
    <t>Parliamentary Contributory Superannuation Fund</t>
  </si>
  <si>
    <t>Parliamentary Retiring Allowances Trust</t>
  </si>
  <si>
    <t>Retirement Benefits Fund</t>
  </si>
  <si>
    <t>Sas Trustee Corporation - Pooled Fund</t>
  </si>
  <si>
    <t>South Australian Police Super Scheme</t>
  </si>
  <si>
    <t>The Defence Forces Retirement and Death Benefits Fund</t>
  </si>
  <si>
    <t>N/A</t>
  </si>
  <si>
    <t xml:space="preserve"> All submissions</t>
  </si>
  <si>
    <t>Emergency Services Superannuation Board</t>
  </si>
  <si>
    <t>NT Superannuation Office</t>
  </si>
  <si>
    <t>Parliamentary Contributory Superannuation Board</t>
  </si>
  <si>
    <t>Retirement Benefits Fund Board</t>
  </si>
  <si>
    <t>SAS Trustee Corporation</t>
  </si>
  <si>
    <t>South Australian Police Superannuation Board</t>
  </si>
  <si>
    <t>Registrable Superannuation Entity</t>
  </si>
  <si>
    <t>Registrable Superannuation Entity Licensee</t>
  </si>
  <si>
    <t>* Period measured in business days (BD) from date superannuation fund received application from ATO.  Only considers applications that have been paid.</t>
  </si>
  <si>
    <t>Paid in 1 to 5 BD</t>
  </si>
  <si>
    <t>Paid in 6 to 9 BD</t>
  </si>
  <si>
    <t>Paid in 10 or more BD</t>
  </si>
  <si>
    <t>Reporting date</t>
  </si>
  <si>
    <t>(E) Registrable Superannuation Entity</t>
  </si>
  <si>
    <t>(E) Registrable Superannuation Entity Licensee</t>
  </si>
  <si>
    <t>(C) Applications received</t>
  </si>
  <si>
    <t>(C) Applications paid</t>
  </si>
  <si>
    <t>(C) Applications closed or revoked</t>
  </si>
  <si>
    <t>(C) Payments made</t>
  </si>
  <si>
    <t>(C) Average payment</t>
  </si>
  <si>
    <t>(C) Proportion of applications closed</t>
  </si>
  <si>
    <t>(W) Applications received</t>
  </si>
  <si>
    <t>(W) Applications paid</t>
  </si>
  <si>
    <t>(W) Applications closed or revoked</t>
  </si>
  <si>
    <t>(W) Payments made</t>
  </si>
  <si>
    <t>(W) Average payment</t>
  </si>
  <si>
    <t>Glossary</t>
  </si>
  <si>
    <t>Defined term</t>
  </si>
  <si>
    <t>Definition</t>
  </si>
  <si>
    <t>Length of time from application received to payment</t>
  </si>
  <si>
    <t>All submissions</t>
  </si>
  <si>
    <t>Other funds</t>
  </si>
  <si>
    <t>Applications paid within 5 business days *</t>
  </si>
  <si>
    <t>Applications paid within 5 business days</t>
  </si>
  <si>
    <t>Applications paid in 6 to 9 business days</t>
  </si>
  <si>
    <t>(C) Applications paid within 5 business days</t>
  </si>
  <si>
    <t>(C) Applications paid in 6 to 9 business days</t>
  </si>
  <si>
    <t>(C) Applications paid in 10 or more business days</t>
  </si>
  <si>
    <t>(W) Applications paid within 5 business days</t>
  </si>
  <si>
    <t>(W) Applications paid in 6 to 9 business days</t>
  </si>
  <si>
    <t>(W) Applications paid in 10 or more business days</t>
  </si>
  <si>
    <t xml:space="preserve"> Other funds (See other funds tab)</t>
  </si>
  <si>
    <t>% In Process</t>
  </si>
  <si>
    <t>Application Status and proportion of applications paid/completed/in process</t>
  </si>
  <si>
    <t>(C) Applications in process</t>
  </si>
  <si>
    <t>(C) Proportion of applications paid</t>
  </si>
  <si>
    <t>(C) Proportion of applications in process</t>
  </si>
  <si>
    <t>(W) Applications in process at end of week</t>
  </si>
  <si>
    <t>(W) Applications in process at start of week</t>
  </si>
  <si>
    <t>CLICK BELOW TO SELECT A FUND</t>
  </si>
  <si>
    <t xml:space="preserve">Partially paid application </t>
  </si>
  <si>
    <t>Applications revoked</t>
  </si>
  <si>
    <t xml:space="preserve">Application </t>
  </si>
  <si>
    <t>Closed applications</t>
  </si>
  <si>
    <t>In process application</t>
  </si>
  <si>
    <t>Paid in full application</t>
  </si>
  <si>
    <t>CONSTRUCTION AND BUILDING UNIONS SUPERANNUATION FUND</t>
  </si>
  <si>
    <t>Data has been masked for the purpose of this publication for entities with fewer than 50 member accounts or fewer than 4 applications received as of the reporting date.  Throughout this report, "Other funds" includes the data from all masked entities in aggregate, rather than individually.  The entities in the list below have been masked.</t>
  </si>
  <si>
    <r>
      <rPr>
        <b/>
        <sz val="11"/>
        <color theme="1"/>
        <rFont val="DIN OT"/>
        <family val="2"/>
      </rPr>
      <t>All submissions</t>
    </r>
    <r>
      <rPr>
        <sz val="11"/>
        <color theme="1"/>
        <rFont val="DIN OT"/>
        <family val="2"/>
      </rPr>
      <t xml:space="preserve"> includes all entities that have provided data to APRA in relation to the Early Release Initiative.  Data is submitted on a best endeavours basis at the time of reporting.  Any subsequent changes required to the data will be reflected in future weeks' reporting.</t>
    </r>
  </si>
  <si>
    <r>
      <t xml:space="preserve">An application made to the ATO by a member of an RSE under the terms of the </t>
    </r>
    <r>
      <rPr>
        <i/>
        <sz val="11"/>
        <color theme="1"/>
        <rFont val="DIN OT"/>
        <family val="2"/>
      </rPr>
      <t>Treasury Laws Amendment (Release of Superannuation on Compassionate Grounds) Regulations 2020.</t>
    </r>
    <r>
      <rPr>
        <sz val="11"/>
        <color theme="1"/>
        <rFont val="DIN OT"/>
        <family val="2"/>
      </rPr>
      <t xml:space="preserve">
</t>
    </r>
  </si>
  <si>
    <r>
      <t xml:space="preserve">These percentages are calculated as a proportion of </t>
    </r>
    <r>
      <rPr>
        <b/>
        <sz val="11"/>
        <color theme="1"/>
        <rFont val="DIN OT"/>
        <family val="2"/>
      </rPr>
      <t>applications received</t>
    </r>
    <r>
      <rPr>
        <sz val="11"/>
        <color theme="1"/>
        <rFont val="DIN OT"/>
        <family val="2"/>
      </rPr>
      <t xml:space="preserve"> less </t>
    </r>
    <r>
      <rPr>
        <b/>
        <sz val="11"/>
        <color theme="1"/>
        <rFont val="DIN OT"/>
        <family val="2"/>
      </rPr>
      <t>applications revoked</t>
    </r>
    <r>
      <rPr>
        <sz val="11"/>
        <color theme="1"/>
        <rFont val="DIN OT"/>
        <family val="2"/>
      </rPr>
      <t>.</t>
    </r>
  </si>
  <si>
    <r>
      <t xml:space="preserve">An </t>
    </r>
    <r>
      <rPr>
        <b/>
        <sz val="11"/>
        <color theme="1"/>
        <rFont val="DIN OT"/>
        <family val="2"/>
      </rPr>
      <t xml:space="preserve"> application</t>
    </r>
    <r>
      <rPr>
        <sz val="11"/>
        <color theme="1"/>
        <rFont val="DIN OT"/>
        <family val="2"/>
      </rPr>
      <t xml:space="preserve"> that has been either </t>
    </r>
    <r>
      <rPr>
        <b/>
        <sz val="11"/>
        <color theme="1"/>
        <rFont val="DIN OT"/>
        <family val="2"/>
      </rPr>
      <t>partially paid</t>
    </r>
    <r>
      <rPr>
        <sz val="11"/>
        <color theme="1"/>
        <rFont val="DIN OT"/>
        <family val="2"/>
      </rPr>
      <t xml:space="preserve"> or </t>
    </r>
    <r>
      <rPr>
        <b/>
        <sz val="11"/>
        <color theme="1"/>
        <rFont val="DIN OT"/>
        <family val="2"/>
      </rPr>
      <t>paid in full</t>
    </r>
    <r>
      <rPr>
        <sz val="11"/>
        <color theme="1"/>
        <rFont val="DIN OT"/>
        <family val="2"/>
      </rPr>
      <t xml:space="preserve">.
</t>
    </r>
  </si>
  <si>
    <r>
      <rPr>
        <b/>
        <sz val="11"/>
        <color theme="1"/>
        <rFont val="DIN OT"/>
        <family val="2"/>
      </rPr>
      <t>Applications</t>
    </r>
    <r>
      <rPr>
        <sz val="11"/>
        <color theme="1"/>
        <rFont val="DIN OT"/>
        <family val="2"/>
      </rPr>
      <t xml:space="preserve"> that have been received from the ATO </t>
    </r>
  </si>
  <si>
    <r>
      <t xml:space="preserve">An </t>
    </r>
    <r>
      <rPr>
        <b/>
        <sz val="11"/>
        <color theme="1"/>
        <rFont val="DIN OT"/>
        <family val="2"/>
      </rPr>
      <t>application</t>
    </r>
    <r>
      <rPr>
        <sz val="11"/>
        <color theme="1"/>
        <rFont val="DIN OT"/>
        <family val="2"/>
      </rPr>
      <t xml:space="preserve"> that has been revoked by the member or the ATO after the initial submission.</t>
    </r>
  </si>
  <si>
    <r>
      <t xml:space="preserve">An </t>
    </r>
    <r>
      <rPr>
        <b/>
        <sz val="11"/>
        <color theme="1"/>
        <rFont val="DIN OT"/>
        <family val="2"/>
      </rPr>
      <t>application</t>
    </r>
    <r>
      <rPr>
        <sz val="11"/>
        <color theme="1"/>
        <rFont val="DIN OT"/>
        <family val="2"/>
      </rPr>
      <t xml:space="preserve"> that is unable to be processed by the RSE.  
An </t>
    </r>
    <r>
      <rPr>
        <b/>
        <sz val="11"/>
        <color theme="1"/>
        <rFont val="DIN OT"/>
        <family val="2"/>
      </rPr>
      <t>application</t>
    </r>
    <r>
      <rPr>
        <sz val="11"/>
        <color theme="1"/>
        <rFont val="DIN OT"/>
        <family val="2"/>
      </rPr>
      <t xml:space="preserve"> should only be classed as unable to be processed when the inability to process has been confirmed.  While this is still being assessed, the application should be classed as outstanding. 
Reasons for an </t>
    </r>
    <r>
      <rPr>
        <b/>
        <sz val="11"/>
        <color theme="1"/>
        <rFont val="DIN OT"/>
        <family val="2"/>
      </rPr>
      <t>application</t>
    </r>
    <r>
      <rPr>
        <sz val="11"/>
        <color theme="1"/>
        <rFont val="DIN OT"/>
        <family val="2"/>
      </rPr>
      <t xml:space="preserve"> being unable to be processed include fraud flags, insufficient details in the file provided by the Australian Taxation Office, or other issues identifying the source or destination of the payment.</t>
    </r>
  </si>
  <si>
    <r>
      <t xml:space="preserve">An </t>
    </r>
    <r>
      <rPr>
        <b/>
        <sz val="11"/>
        <color theme="1"/>
        <rFont val="DIN OT"/>
        <family val="2"/>
      </rPr>
      <t xml:space="preserve"> application</t>
    </r>
    <r>
      <rPr>
        <sz val="11"/>
        <color theme="1"/>
        <rFont val="DIN OT"/>
        <family val="2"/>
      </rPr>
      <t xml:space="preserve"> for which a decision has not been made as to the validity of the </t>
    </r>
    <r>
      <rPr>
        <b/>
        <sz val="11"/>
        <color theme="1"/>
        <rFont val="DIN OT"/>
        <family val="2"/>
      </rPr>
      <t>application</t>
    </r>
    <r>
      <rPr>
        <sz val="11"/>
        <color theme="1"/>
        <rFont val="DIN OT"/>
        <family val="2"/>
      </rPr>
      <t xml:space="preserve"> or a validated </t>
    </r>
    <r>
      <rPr>
        <b/>
        <sz val="11"/>
        <color theme="1"/>
        <rFont val="DIN OT"/>
        <family val="2"/>
      </rPr>
      <t>application</t>
    </r>
    <r>
      <rPr>
        <sz val="11"/>
        <color theme="1"/>
        <rFont val="DIN OT"/>
        <family val="2"/>
      </rPr>
      <t xml:space="preserve"> for which no payment has yet been made to the member.</t>
    </r>
  </si>
  <si>
    <r>
      <t xml:space="preserve">The length of time (in business days) from the date an </t>
    </r>
    <r>
      <rPr>
        <b/>
        <sz val="11"/>
        <color theme="1"/>
        <rFont val="DIN OT"/>
        <family val="2"/>
      </rPr>
      <t>application</t>
    </r>
    <r>
      <rPr>
        <sz val="11"/>
        <color theme="1"/>
        <rFont val="DIN OT"/>
        <family val="2"/>
      </rPr>
      <t xml:space="preserve"> was received by the RSE from the Australian Taxation Office to the date payment was made to the member.</t>
    </r>
  </si>
  <si>
    <r>
      <t xml:space="preserve">An </t>
    </r>
    <r>
      <rPr>
        <b/>
        <sz val="11"/>
        <color theme="1"/>
        <rFont val="DIN OT"/>
        <family val="2"/>
      </rPr>
      <t>application</t>
    </r>
    <r>
      <rPr>
        <sz val="11"/>
        <color theme="1"/>
        <rFont val="DIN OT"/>
        <family val="2"/>
      </rPr>
      <t xml:space="preserve"> for which the member was paid the full amount applied for.
</t>
    </r>
  </si>
  <si>
    <r>
      <t xml:space="preserve">An </t>
    </r>
    <r>
      <rPr>
        <b/>
        <sz val="11"/>
        <color theme="1"/>
        <rFont val="DIN OT"/>
        <family val="2"/>
      </rPr>
      <t>application</t>
    </r>
    <r>
      <rPr>
        <sz val="11"/>
        <color theme="1"/>
        <rFont val="DIN OT"/>
        <family val="2"/>
      </rPr>
      <t xml:space="preserve"> for which the member was not able to be the full amount applied for, but partial payment was made.
Grounds for partial payment could include insufficient funds in the member's account.</t>
    </r>
  </si>
  <si>
    <r>
      <t xml:space="preserve">Data has been masked for entities with fewer than 50 member accounts or fewer than 4 applications received as of the original reporting commencement date (11 May 2020) for the purpose of this publication.  </t>
    </r>
    <r>
      <rPr>
        <b/>
        <sz val="11"/>
        <color theme="1"/>
        <rFont val="DIN OT"/>
        <family val="2"/>
      </rPr>
      <t>Other funds</t>
    </r>
    <r>
      <rPr>
        <sz val="11"/>
        <color theme="1"/>
        <rFont val="DIN OT"/>
        <family val="2"/>
      </rPr>
      <t xml:space="preserve"> includes the data from all masked entities in aggregate.  A list of the entities that have been masked is included on the Other funds tab.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</si>
</sst>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quot;$&quot;* #,##0_-;\-&quot;$&quot;* #,##0_-;_-&quot;$&quot;* &quot;-&quot;??_-;_-@_-"/>
    <numFmt numFmtId="165" formatCode="_-* #,##0_-;\-* #,##0_-;_-* &quot;-&quot;??_-;_-@_-"/>
    <numFmt numFmtId="166" formatCode="&quot;$&quot;#,##0"/>
    <numFmt numFmtId="167" formatCode="0.0%"/>
  </numFmts>
  <fonts count="27" x14ac:knownFonts="1">
    <font>
      <sz val="11"/>
      <color theme="1"/>
      <name val="Calibri"/>
      <family val="2"/>
      <scheme val="minor"/>
    </font>
    <font>
      <sz val="11"/>
      <color theme="1"/>
      <name val="Calibri"/>
      <family val="2"/>
      <scheme val="minor"/>
    </font>
    <font>
      <sz val="11"/>
      <color theme="0"/>
      <name val="Calibri"/>
      <family val="2"/>
      <scheme val="minor"/>
    </font>
    <font>
      <sz val="11"/>
      <color rgb="FF006100"/>
      <name val="Calibri"/>
      <family val="2"/>
      <scheme val="minor"/>
    </font>
    <font>
      <sz val="11"/>
      <color theme="1"/>
      <name val="DIN OT"/>
      <family val="2"/>
    </font>
    <font>
      <sz val="11"/>
      <name val="DIN OT"/>
      <family val="2"/>
    </font>
    <font>
      <sz val="11"/>
      <color theme="0"/>
      <name val="DIN OT"/>
      <family val="2"/>
    </font>
    <font>
      <b/>
      <sz val="11"/>
      <color theme="0"/>
      <name val="DIN OT"/>
      <family val="2"/>
    </font>
    <font>
      <sz val="11"/>
      <name val="Calibri"/>
      <family val="2"/>
      <scheme val="minor"/>
    </font>
    <font>
      <b/>
      <sz val="16"/>
      <color theme="0"/>
      <name val="DIN OT"/>
      <family val="2"/>
    </font>
    <font>
      <b/>
      <sz val="14"/>
      <color theme="0"/>
      <name val="DIN OT"/>
      <family val="2"/>
    </font>
    <font>
      <b/>
      <sz val="11"/>
      <name val="DIN OT"/>
      <family val="2"/>
    </font>
    <font>
      <b/>
      <sz val="10"/>
      <color theme="0"/>
      <name val="DIN OT"/>
      <family val="2"/>
    </font>
    <font>
      <b/>
      <i/>
      <sz val="11"/>
      <color theme="0"/>
      <name val="DIN OT"/>
      <family val="2"/>
    </font>
    <font>
      <sz val="11"/>
      <color rgb="FF012169"/>
      <name val="DIN OT"/>
      <family val="2"/>
    </font>
    <font>
      <sz val="11"/>
      <color rgb="FF012169"/>
      <name val="Calibri"/>
      <family val="2"/>
      <scheme val="minor"/>
    </font>
    <font>
      <b/>
      <sz val="14"/>
      <color theme="1"/>
      <name val="Calibri"/>
      <family val="2"/>
      <scheme val="minor"/>
    </font>
    <font>
      <sz val="10"/>
      <color theme="1"/>
      <name val="DIN OT"/>
      <family val="2"/>
    </font>
    <font>
      <sz val="10"/>
      <color theme="1"/>
      <name val="Calibri"/>
      <family val="2"/>
      <scheme val="minor"/>
    </font>
    <font>
      <b/>
      <sz val="14"/>
      <name val="DIN OT"/>
      <family val="2"/>
    </font>
    <font>
      <b/>
      <sz val="14"/>
      <color theme="1"/>
      <name val="DIN OT"/>
      <family val="2"/>
    </font>
    <font>
      <b/>
      <i/>
      <sz val="11"/>
      <color theme="1"/>
      <name val="DIN OT"/>
      <family val="2"/>
    </font>
    <font>
      <b/>
      <sz val="11"/>
      <color theme="1"/>
      <name val="DIN OT"/>
      <family val="2"/>
    </font>
    <font>
      <i/>
      <sz val="11"/>
      <color theme="1"/>
      <name val="DIN OT"/>
      <family val="2"/>
    </font>
    <font>
      <sz val="11"/>
      <color rgb="FFFF0000"/>
      <name val="Calibri"/>
      <family val="2"/>
      <scheme val="minor"/>
    </font>
    <font>
      <sz val="11"/>
      <color rgb="FFFF0000"/>
      <name val="DIN OT"/>
      <family val="2"/>
    </font>
    <font>
      <b/>
      <sz val="11"/>
      <color rgb="FFFF0000"/>
      <name val="DIN OT"/>
      <family val="2"/>
    </font>
  </fonts>
  <fills count="10">
    <fill>
      <patternFill patternType="none"/>
    </fill>
    <fill>
      <patternFill patternType="gray125"/>
    </fill>
    <fill>
      <patternFill patternType="solid">
        <fgColor theme="4"/>
      </patternFill>
    </fill>
    <fill>
      <patternFill patternType="solid">
        <fgColor rgb="FFC6EFCE"/>
      </patternFill>
    </fill>
    <fill>
      <patternFill patternType="solid">
        <fgColor rgb="FF00A9E0"/>
        <bgColor indexed="64"/>
      </patternFill>
    </fill>
    <fill>
      <patternFill patternType="solid">
        <fgColor rgb="FF012169"/>
        <bgColor indexed="64"/>
      </patternFill>
    </fill>
    <fill>
      <patternFill patternType="solid">
        <fgColor rgb="FF98A4AE"/>
        <bgColor indexed="64"/>
      </patternFill>
    </fill>
    <fill>
      <patternFill patternType="solid">
        <fgColor rgb="FF890C58"/>
        <bgColor indexed="64"/>
      </patternFill>
    </fill>
    <fill>
      <patternFill patternType="solid">
        <fgColor rgb="FF002060"/>
        <bgColor indexed="64"/>
      </patternFill>
    </fill>
    <fill>
      <patternFill patternType="solid">
        <fgColor rgb="FF00B0F0"/>
        <bgColor indexed="64"/>
      </patternFill>
    </fill>
  </fills>
  <borders count="26">
    <border>
      <left/>
      <right/>
      <top/>
      <bottom/>
      <diagonal/>
    </border>
    <border>
      <left/>
      <right style="thin">
        <color auto="1"/>
      </right>
      <top/>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style="thick">
        <color theme="0"/>
      </right>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style="thick">
        <color theme="0"/>
      </left>
      <right/>
      <top style="thick">
        <color theme="0"/>
      </top>
      <bottom style="thick">
        <color theme="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6">
    <xf numFmtId="0" fontId="0" fillId="0" borderId="0"/>
    <xf numFmtId="44"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09">
    <xf numFmtId="0" fontId="0" fillId="0" borderId="0" xfId="0"/>
    <xf numFmtId="0" fontId="4" fillId="0" borderId="0" xfId="0" applyFont="1"/>
    <xf numFmtId="165" fontId="4" fillId="0" borderId="0" xfId="4" applyNumberFormat="1" applyFont="1"/>
    <xf numFmtId="164" fontId="4" fillId="0" borderId="0" xfId="1" applyNumberFormat="1" applyFont="1"/>
    <xf numFmtId="0" fontId="15" fillId="0" borderId="0" xfId="0" applyFont="1"/>
    <xf numFmtId="0" fontId="15" fillId="0" borderId="14" xfId="0" applyFont="1" applyBorder="1"/>
    <xf numFmtId="0" fontId="16" fillId="0" borderId="0" xfId="0" applyFont="1"/>
    <xf numFmtId="165" fontId="0" fillId="0" borderId="0" xfId="4" applyNumberFormat="1" applyFont="1"/>
    <xf numFmtId="9" fontId="0" fillId="0" borderId="0" xfId="0" applyNumberFormat="1"/>
    <xf numFmtId="0" fontId="14" fillId="5" borderId="22" xfId="0" applyFont="1" applyFill="1" applyBorder="1"/>
    <xf numFmtId="0" fontId="14" fillId="5" borderId="23" xfId="0" applyFont="1" applyFill="1" applyBorder="1"/>
    <xf numFmtId="165" fontId="14" fillId="5" borderId="23" xfId="4" applyNumberFormat="1" applyFont="1" applyFill="1" applyBorder="1"/>
    <xf numFmtId="0" fontId="4" fillId="5" borderId="15" xfId="0" applyFont="1" applyFill="1" applyBorder="1" applyProtection="1"/>
    <xf numFmtId="0" fontId="4" fillId="5" borderId="16" xfId="0" applyFont="1" applyFill="1" applyBorder="1" applyProtection="1"/>
    <xf numFmtId="0" fontId="4" fillId="5" borderId="17" xfId="0" applyFont="1" applyFill="1" applyBorder="1" applyProtection="1"/>
    <xf numFmtId="0" fontId="4" fillId="5" borderId="18" xfId="0" applyFont="1" applyFill="1" applyBorder="1" applyProtection="1"/>
    <xf numFmtId="0" fontId="4" fillId="5" borderId="0" xfId="0" applyFont="1" applyFill="1" applyBorder="1" applyProtection="1"/>
    <xf numFmtId="0" fontId="10" fillId="5" borderId="0" xfId="0" applyFont="1" applyFill="1" applyBorder="1" applyAlignment="1" applyProtection="1">
      <alignment vertical="center"/>
    </xf>
    <xf numFmtId="0" fontId="4" fillId="5" borderId="1" xfId="0" applyFont="1" applyFill="1" applyBorder="1" applyProtection="1"/>
    <xf numFmtId="0" fontId="7" fillId="5" borderId="0" xfId="0" applyFont="1" applyFill="1" applyBorder="1" applyAlignment="1" applyProtection="1"/>
    <xf numFmtId="0" fontId="5" fillId="0" borderId="0" xfId="0" applyFont="1" applyFill="1" applyBorder="1" applyProtection="1"/>
    <xf numFmtId="0" fontId="7" fillId="6" borderId="11" xfId="0" applyFont="1" applyFill="1" applyBorder="1" applyProtection="1"/>
    <xf numFmtId="0" fontId="7" fillId="6" borderId="13" xfId="0" applyFont="1" applyFill="1" applyBorder="1" applyProtection="1"/>
    <xf numFmtId="0" fontId="7" fillId="6" borderId="12" xfId="0" applyFont="1" applyFill="1" applyBorder="1" applyAlignment="1" applyProtection="1">
      <alignment horizontal="left" vertical="center"/>
    </xf>
    <xf numFmtId="166" fontId="7" fillId="6" borderId="12" xfId="4" applyNumberFormat="1" applyFont="1" applyFill="1" applyBorder="1" applyAlignment="1" applyProtection="1">
      <alignment horizontal="center" vertical="center"/>
    </xf>
    <xf numFmtId="3" fontId="7" fillId="6" borderId="12" xfId="4" applyNumberFormat="1" applyFont="1" applyFill="1" applyBorder="1" applyAlignment="1" applyProtection="1">
      <alignment horizontal="center" vertical="center"/>
    </xf>
    <xf numFmtId="0" fontId="7" fillId="6" borderId="12" xfId="0" applyFont="1" applyFill="1" applyBorder="1" applyAlignment="1" applyProtection="1">
      <alignment horizontal="left" vertical="center" wrapText="1"/>
    </xf>
    <xf numFmtId="0" fontId="4" fillId="5" borderId="18" xfId="0" applyFont="1" applyFill="1" applyBorder="1" applyAlignment="1" applyProtection="1">
      <alignment wrapText="1"/>
    </xf>
    <xf numFmtId="165" fontId="7" fillId="6" borderId="13" xfId="4" applyNumberFormat="1" applyFont="1" applyFill="1" applyBorder="1" applyAlignment="1" applyProtection="1">
      <alignment horizontal="right" vertical="center"/>
    </xf>
    <xf numFmtId="0" fontId="0" fillId="0" borderId="18" xfId="0" applyBorder="1" applyProtection="1"/>
    <xf numFmtId="0" fontId="0" fillId="0" borderId="0" xfId="0" applyBorder="1" applyProtection="1"/>
    <xf numFmtId="0" fontId="8" fillId="0" borderId="0" xfId="0" applyFont="1" applyBorder="1" applyProtection="1"/>
    <xf numFmtId="0" fontId="11" fillId="0" borderId="18" xfId="0" applyFont="1" applyFill="1" applyBorder="1" applyProtection="1"/>
    <xf numFmtId="0" fontId="2" fillId="0" borderId="0" xfId="0" applyFont="1" applyBorder="1" applyProtection="1"/>
    <xf numFmtId="0" fontId="2" fillId="0" borderId="0" xfId="0" applyFont="1" applyProtection="1"/>
    <xf numFmtId="0" fontId="8" fillId="0" borderId="18" xfId="0" applyFont="1" applyBorder="1" applyProtection="1"/>
    <xf numFmtId="0" fontId="2" fillId="0" borderId="18" xfId="0" applyFont="1" applyBorder="1" applyProtection="1"/>
    <xf numFmtId="0" fontId="6" fillId="0" borderId="0" xfId="0" applyFont="1" applyFill="1" applyBorder="1" applyProtection="1"/>
    <xf numFmtId="10" fontId="7" fillId="0" borderId="0" xfId="0" applyNumberFormat="1" applyFont="1" applyFill="1" applyBorder="1" applyAlignment="1" applyProtection="1">
      <alignment horizontal="right" vertical="center"/>
    </xf>
    <xf numFmtId="167" fontId="4" fillId="0" borderId="0" xfId="5" applyNumberFormat="1" applyFont="1"/>
    <xf numFmtId="165" fontId="6" fillId="6" borderId="23" xfId="4" applyNumberFormat="1" applyFont="1" applyFill="1" applyBorder="1" applyAlignment="1">
      <alignment horizontal="left" vertical="top" wrapText="1"/>
    </xf>
    <xf numFmtId="0" fontId="6" fillId="6" borderId="23" xfId="0" applyFont="1" applyFill="1" applyBorder="1" applyAlignment="1">
      <alignment horizontal="left" vertical="top" wrapText="1"/>
    </xf>
    <xf numFmtId="0" fontId="6" fillId="6" borderId="22" xfId="0" applyFont="1" applyFill="1" applyBorder="1" applyAlignment="1">
      <alignment horizontal="left" vertical="top"/>
    </xf>
    <xf numFmtId="0" fontId="6" fillId="6" borderId="23" xfId="0" applyFont="1" applyFill="1" applyBorder="1" applyAlignment="1">
      <alignment horizontal="left" vertical="top"/>
    </xf>
    <xf numFmtId="0" fontId="0" fillId="0" borderId="0" xfId="0" applyAlignment="1">
      <alignment horizontal="left" vertical="top" wrapText="1"/>
    </xf>
    <xf numFmtId="9" fontId="6" fillId="6" borderId="23" xfId="0" applyNumberFormat="1" applyFont="1" applyFill="1" applyBorder="1" applyAlignment="1">
      <alignment horizontal="left" vertical="top" wrapText="1"/>
    </xf>
    <xf numFmtId="167" fontId="7" fillId="6" borderId="12" xfId="5" applyNumberFormat="1" applyFont="1" applyFill="1" applyBorder="1" applyAlignment="1" applyProtection="1">
      <alignment horizontal="center" vertical="center"/>
    </xf>
    <xf numFmtId="167" fontId="7" fillId="0" borderId="12" xfId="5" applyNumberFormat="1" applyFont="1" applyFill="1" applyBorder="1" applyAlignment="1" applyProtection="1">
      <alignment horizontal="center" vertical="center"/>
    </xf>
    <xf numFmtId="0" fontId="2" fillId="0" borderId="0" xfId="0" applyFont="1" applyFill="1" applyBorder="1" applyProtection="1"/>
    <xf numFmtId="0" fontId="6" fillId="5" borderId="0" xfId="0" applyFont="1" applyFill="1" applyBorder="1" applyProtection="1"/>
    <xf numFmtId="0" fontId="17" fillId="0" borderId="0" xfId="0" applyFont="1"/>
    <xf numFmtId="165" fontId="17" fillId="0" borderId="0" xfId="4" applyNumberFormat="1" applyFont="1"/>
    <xf numFmtId="164" fontId="17" fillId="0" borderId="0" xfId="1" applyNumberFormat="1" applyFont="1"/>
    <xf numFmtId="167" fontId="17" fillId="0" borderId="0" xfId="5" applyNumberFormat="1" applyFont="1"/>
    <xf numFmtId="0" fontId="18" fillId="0" borderId="0" xfId="0" applyFont="1"/>
    <xf numFmtId="167" fontId="18" fillId="0" borderId="0" xfId="5" applyNumberFormat="1" applyFont="1"/>
    <xf numFmtId="14" fontId="15" fillId="0" borderId="0" xfId="0" applyNumberFormat="1" applyFont="1"/>
    <xf numFmtId="0" fontId="8" fillId="0" borderId="0" xfId="0" applyFont="1"/>
    <xf numFmtId="0" fontId="14" fillId="0" borderId="14" xfId="0" applyFont="1" applyBorder="1"/>
    <xf numFmtId="0" fontId="14" fillId="0" borderId="0" xfId="0" applyFont="1"/>
    <xf numFmtId="0" fontId="20" fillId="0" borderId="0" xfId="0" applyFont="1"/>
    <xf numFmtId="0" fontId="7" fillId="8" borderId="24" xfId="0" applyFont="1" applyFill="1" applyBorder="1"/>
    <xf numFmtId="0" fontId="21" fillId="0" borderId="24" xfId="0" applyFont="1" applyFill="1" applyBorder="1" applyAlignment="1">
      <alignment vertical="top" wrapText="1"/>
    </xf>
    <xf numFmtId="0" fontId="4" fillId="0" borderId="24" xfId="0" applyFont="1" applyBorder="1" applyAlignment="1">
      <alignment horizontal="justify" vertical="top" wrapText="1"/>
    </xf>
    <xf numFmtId="0" fontId="21" fillId="0" borderId="24" xfId="0" applyFont="1" applyBorder="1" applyAlignment="1">
      <alignment vertical="top" wrapText="1"/>
    </xf>
    <xf numFmtId="0" fontId="4" fillId="0" borderId="25" xfId="0" applyFont="1" applyFill="1" applyBorder="1" applyAlignment="1">
      <alignment horizontal="justify" vertical="top" wrapText="1"/>
    </xf>
    <xf numFmtId="14" fontId="4" fillId="0" borderId="0" xfId="0" applyNumberFormat="1" applyFont="1"/>
    <xf numFmtId="14" fontId="6" fillId="6" borderId="23" xfId="0" applyNumberFormat="1" applyFont="1" applyFill="1" applyBorder="1" applyAlignment="1">
      <alignment horizontal="left" vertical="top" wrapText="1"/>
    </xf>
    <xf numFmtId="0" fontId="13" fillId="6" borderId="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9" fillId="6" borderId="2" xfId="0" applyFont="1" applyFill="1" applyBorder="1" applyAlignment="1" applyProtection="1">
      <alignment horizontal="center" vertical="center"/>
    </xf>
    <xf numFmtId="0" fontId="24" fillId="0" borderId="0" xfId="0" applyFont="1" applyProtection="1"/>
    <xf numFmtId="0" fontId="2" fillId="0" borderId="0" xfId="0" applyFont="1"/>
    <xf numFmtId="0" fontId="24" fillId="0" borderId="0" xfId="0" applyFont="1" applyBorder="1" applyProtection="1"/>
    <xf numFmtId="0" fontId="24" fillId="0" borderId="0" xfId="0" applyFont="1" applyFill="1" applyBorder="1" applyProtection="1"/>
    <xf numFmtId="0" fontId="25" fillId="0" borderId="0" xfId="0" applyFont="1" applyFill="1" applyBorder="1" applyProtection="1"/>
    <xf numFmtId="0" fontId="24" fillId="0" borderId="0" xfId="0" applyFont="1" applyFill="1" applyProtection="1"/>
    <xf numFmtId="167" fontId="26" fillId="0" borderId="12" xfId="5" applyNumberFormat="1" applyFont="1" applyFill="1" applyBorder="1" applyAlignment="1" applyProtection="1">
      <alignment horizontal="center" vertical="center"/>
    </xf>
    <xf numFmtId="0" fontId="13" fillId="6" borderId="7" xfId="0" applyFont="1" applyFill="1" applyBorder="1" applyAlignment="1" applyProtection="1">
      <alignment horizontal="center" vertical="center"/>
    </xf>
    <xf numFmtId="0" fontId="13" fillId="6" borderId="8" xfId="0" applyFont="1" applyFill="1" applyBorder="1" applyAlignment="1" applyProtection="1">
      <alignment horizontal="center" vertical="center"/>
    </xf>
    <xf numFmtId="0" fontId="10" fillId="5" borderId="0" xfId="0" applyFont="1" applyFill="1" applyBorder="1" applyAlignment="1" applyProtection="1">
      <alignment horizontal="center" vertical="center"/>
    </xf>
    <xf numFmtId="0" fontId="9" fillId="4" borderId="11" xfId="0" applyFont="1" applyFill="1" applyBorder="1" applyAlignment="1" applyProtection="1">
      <alignment horizontal="center" vertical="center"/>
    </xf>
    <xf numFmtId="0" fontId="9" fillId="4" borderId="13" xfId="0" applyFont="1" applyFill="1" applyBorder="1" applyAlignment="1" applyProtection="1">
      <alignment horizontal="center" vertical="center"/>
    </xf>
    <xf numFmtId="0" fontId="19" fillId="9" borderId="14" xfId="0" applyFont="1" applyFill="1" applyBorder="1" applyAlignment="1" applyProtection="1">
      <alignment horizontal="center"/>
    </xf>
    <xf numFmtId="0" fontId="10" fillId="9" borderId="9" xfId="0" applyFont="1" applyFill="1" applyBorder="1" applyAlignment="1" applyProtection="1">
      <alignment horizontal="center"/>
    </xf>
    <xf numFmtId="0" fontId="10" fillId="9" borderId="10" xfId="0" applyFont="1" applyFill="1" applyBorder="1" applyAlignment="1" applyProtection="1">
      <alignment horizontal="center"/>
    </xf>
    <xf numFmtId="0" fontId="9" fillId="7" borderId="2" xfId="3" applyFont="1" applyFill="1" applyBorder="1" applyAlignment="1" applyProtection="1">
      <alignment horizontal="center" vertical="center" wrapText="1"/>
      <protection locked="0"/>
    </xf>
    <xf numFmtId="0" fontId="9" fillId="7" borderId="3" xfId="3" applyFont="1" applyFill="1" applyBorder="1" applyAlignment="1" applyProtection="1">
      <alignment horizontal="center" vertical="center" wrapText="1"/>
      <protection locked="0"/>
    </xf>
    <xf numFmtId="0" fontId="9" fillId="7" borderId="4" xfId="3"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xf>
    <xf numFmtId="0" fontId="9" fillId="6" borderId="4" xfId="0" applyFont="1" applyFill="1" applyBorder="1" applyAlignment="1" applyProtection="1">
      <alignment horizontal="center" vertical="center"/>
    </xf>
    <xf numFmtId="0" fontId="7" fillId="6" borderId="7" xfId="0" applyFont="1" applyFill="1" applyBorder="1" applyAlignment="1" applyProtection="1">
      <alignment horizontal="center" vertical="center"/>
    </xf>
    <xf numFmtId="0" fontId="7" fillId="6" borderId="8"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4" xfId="0" applyFont="1" applyFill="1" applyBorder="1" applyAlignment="1" applyProtection="1">
      <alignment horizontal="center" vertical="center"/>
    </xf>
    <xf numFmtId="166" fontId="7" fillId="6" borderId="5" xfId="4" applyNumberFormat="1" applyFont="1" applyFill="1" applyBorder="1" applyAlignment="1" applyProtection="1">
      <alignment horizontal="center" vertical="center"/>
    </xf>
    <xf numFmtId="166" fontId="7" fillId="6" borderId="6" xfId="4" applyNumberFormat="1" applyFont="1" applyFill="1" applyBorder="1" applyAlignment="1" applyProtection="1">
      <alignment horizontal="center" vertical="center"/>
    </xf>
    <xf numFmtId="3" fontId="7" fillId="6" borderId="5" xfId="4" applyNumberFormat="1" applyFont="1" applyFill="1" applyBorder="1" applyAlignment="1" applyProtection="1">
      <alignment horizontal="center" vertical="center"/>
    </xf>
    <xf numFmtId="3" fontId="7" fillId="6" borderId="6" xfId="4" applyNumberFormat="1" applyFont="1" applyFill="1" applyBorder="1" applyAlignment="1" applyProtection="1">
      <alignment horizontal="center" vertical="center"/>
    </xf>
    <xf numFmtId="167" fontId="7" fillId="6" borderId="5" xfId="5" applyNumberFormat="1" applyFont="1" applyFill="1" applyBorder="1" applyAlignment="1" applyProtection="1">
      <alignment horizontal="center" vertical="center"/>
    </xf>
    <xf numFmtId="167" fontId="7" fillId="6" borderId="6" xfId="5" applyNumberFormat="1" applyFont="1" applyFill="1" applyBorder="1" applyAlignment="1" applyProtection="1">
      <alignment horizontal="center" vertical="center"/>
    </xf>
    <xf numFmtId="0" fontId="10" fillId="4" borderId="19"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19" xfId="2" applyFont="1" applyFill="1" applyBorder="1" applyAlignment="1">
      <alignment horizontal="center"/>
    </xf>
    <xf numFmtId="0" fontId="10" fillId="4" borderId="20" xfId="2" applyFont="1" applyFill="1" applyBorder="1" applyAlignment="1">
      <alignment horizontal="center"/>
    </xf>
    <xf numFmtId="0" fontId="10" fillId="4" borderId="22" xfId="0" applyFont="1" applyFill="1" applyBorder="1" applyAlignment="1">
      <alignment horizontal="center" vertical="center"/>
    </xf>
    <xf numFmtId="0" fontId="10" fillId="4" borderId="23" xfId="0" applyFont="1" applyFill="1" applyBorder="1" applyAlignment="1">
      <alignment horizontal="center" vertical="center"/>
    </xf>
    <xf numFmtId="0" fontId="6" fillId="6" borderId="22" xfId="0" applyFont="1" applyFill="1" applyBorder="1" applyAlignment="1">
      <alignment horizontal="left" vertical="top" wrapText="1"/>
    </xf>
    <xf numFmtId="0" fontId="6" fillId="6" borderId="23" xfId="0" applyFont="1" applyFill="1" applyBorder="1" applyAlignment="1">
      <alignment horizontal="left" vertical="top" wrapText="1"/>
    </xf>
  </cellXfs>
  <cellStyles count="6">
    <cellStyle name="Accent1" xfId="2" builtinId="29"/>
    <cellStyle name="Comma" xfId="4" builtinId="3"/>
    <cellStyle name="Currency" xfId="1" builtinId="4"/>
    <cellStyle name="Good" xfId="3" builtinId="26"/>
    <cellStyle name="Normal" xfId="0" builtinId="0"/>
    <cellStyle name="Percent" xfId="5" builtinId="5"/>
  </cellStyles>
  <dxfs count="0"/>
  <tableStyles count="0" defaultTableStyle="TableStyleMedium2" defaultPivotStyle="PivotStyleLight16"/>
  <colors>
    <mruColors>
      <color rgb="FF012169"/>
      <color rgb="FF00A9E0"/>
      <color rgb="FF890C58"/>
      <color rgb="FF98A4AE"/>
      <color rgb="FF009CA6"/>
      <color rgb="FF253746"/>
      <color rgb="FF0072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Application</a:t>
            </a:r>
            <a:r>
              <a:rPr lang="en-AU" sz="1200" b="1" baseline="0">
                <a:solidFill>
                  <a:sysClr val="windowText" lastClr="000000"/>
                </a:solidFill>
                <a:latin typeface="DIN OT" panose="020B0504020201010104" pitchFamily="34" charset="0"/>
              </a:rPr>
              <a:t> Status (Cumulative)</a:t>
            </a:r>
            <a:endParaRPr lang="en-AU" sz="1200" b="1">
              <a:solidFill>
                <a:sysClr val="windowText" lastClr="000000"/>
              </a:solidFill>
              <a:latin typeface="DIN OT" panose="020B0504020201010104" pitchFamily="34"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pieChart>
        <c:varyColors val="1"/>
        <c:ser>
          <c:idx val="0"/>
          <c:order val="0"/>
          <c:dPt>
            <c:idx val="0"/>
            <c:bubble3D val="0"/>
            <c:spPr>
              <a:solidFill>
                <a:srgbClr val="012169"/>
              </a:solidFill>
              <a:ln>
                <a:noFill/>
              </a:ln>
              <a:effectLst/>
            </c:spPr>
            <c:extLst>
              <c:ext xmlns:c16="http://schemas.microsoft.com/office/drawing/2014/chart" uri="{C3380CC4-5D6E-409C-BE32-E72D297353CC}">
                <c16:uniqueId val="{00000001-8FCA-4AB7-BC13-0E4C24D46CD9}"/>
              </c:ext>
            </c:extLst>
          </c:dPt>
          <c:dPt>
            <c:idx val="1"/>
            <c:bubble3D val="0"/>
            <c:spPr>
              <a:solidFill>
                <a:schemeClr val="accent3"/>
              </a:solidFill>
              <a:ln>
                <a:noFill/>
              </a:ln>
              <a:effectLst/>
            </c:spPr>
            <c:extLst>
              <c:ext xmlns:c16="http://schemas.microsoft.com/office/drawing/2014/chart" uri="{C3380CC4-5D6E-409C-BE32-E72D297353CC}">
                <c16:uniqueId val="{00000003-8FCA-4AB7-BC13-0E4C24D46CD9}"/>
              </c:ext>
            </c:extLst>
          </c:dPt>
          <c:dPt>
            <c:idx val="2"/>
            <c:bubble3D val="0"/>
            <c:spPr>
              <a:solidFill>
                <a:srgbClr val="00A9E0"/>
              </a:solidFill>
              <a:ln>
                <a:noFill/>
              </a:ln>
              <a:effectLst/>
            </c:spPr>
            <c:extLst>
              <c:ext xmlns:c16="http://schemas.microsoft.com/office/drawing/2014/chart" uri="{C3380CC4-5D6E-409C-BE32-E72D297353CC}">
                <c16:uniqueId val="{00000005-8FCA-4AB7-BC13-0E4C24D46CD9}"/>
              </c:ext>
            </c:extLst>
          </c:dPt>
          <c:dLbls>
            <c:dLbl>
              <c:idx val="0"/>
              <c:layout>
                <c:manualLayout>
                  <c:x val="-6.6156911401774862E-2"/>
                  <c:y val="-0.24237719901205099"/>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FCA-4AB7-BC13-0E4C24D46CD9}"/>
                </c:ext>
              </c:extLst>
            </c:dLbl>
            <c:dLbl>
              <c:idx val="1"/>
              <c:layout>
                <c:manualLayout>
                  <c:x val="4.4906916842760998E-2"/>
                  <c:y val="8.669321265384456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CA-4AB7-BC13-0E4C24D46CD9}"/>
                </c:ext>
              </c:extLst>
            </c:dLbl>
            <c:dLbl>
              <c:idx val="2"/>
              <c:layout>
                <c:manualLayout>
                  <c:x val="2.5197838925600565E-2"/>
                  <c:y val="0.16220076889162396"/>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CA-4AB7-BC13-0E4C24D46C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'Single fund'!$B$62:$B$64</c:f>
              <c:strCache>
                <c:ptCount val="3"/>
                <c:pt idx="0">
                  <c:v>% Paid</c:v>
                </c:pt>
                <c:pt idx="1">
                  <c:v>% Closed</c:v>
                </c:pt>
                <c:pt idx="2">
                  <c:v>% In Process</c:v>
                </c:pt>
              </c:strCache>
            </c:strRef>
          </c:cat>
          <c:val>
            <c:numRef>
              <c:f>'Single fund'!$C$62:$C$64</c:f>
              <c:numCache>
                <c:formatCode>0.0%</c:formatCode>
                <c:ptCount val="3"/>
                <c:pt idx="0">
                  <c:v>0.95099999999999996</c:v>
                </c:pt>
                <c:pt idx="1">
                  <c:v>1.7999999999999999E-2</c:v>
                </c:pt>
                <c:pt idx="2">
                  <c:v>0.03</c:v>
                </c:pt>
              </c:numCache>
            </c:numRef>
          </c:val>
          <c:extLst>
            <c:ext xmlns:c16="http://schemas.microsoft.com/office/drawing/2014/chart" uri="{C3380CC4-5D6E-409C-BE32-E72D297353CC}">
              <c16:uniqueId val="{00000006-8FCA-4AB7-BC13-0E4C24D46CD9}"/>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(Current Week)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7692726707525406"/>
          <c:y val="6.1177762537654196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40129877165E-2"/>
          <c:y val="0.22676996432074861"/>
          <c:w val="0.90660996780164216"/>
          <c:h val="0.42572573854314066"/>
        </c:manualLayout>
      </c:layout>
      <c:barChart>
        <c:barDir val="bar"/>
        <c:grouping val="percentStacked"/>
        <c:varyColors val="0"/>
        <c:ser>
          <c:idx val="0"/>
          <c:order val="0"/>
          <c:tx>
            <c:strRef>
              <c:f>'Single fund'!$B$58</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fund'!$D$58</c:f>
              <c:numCache>
                <c:formatCode>0.0%</c:formatCode>
                <c:ptCount val="1"/>
                <c:pt idx="0">
                  <c:v>0.96799999999999997</c:v>
                </c:pt>
              </c:numCache>
            </c:numRef>
          </c:val>
          <c:extLst>
            <c:ext xmlns:c16="http://schemas.microsoft.com/office/drawing/2014/chart" uri="{C3380CC4-5D6E-409C-BE32-E72D297353CC}">
              <c16:uniqueId val="{00000000-8E55-47A5-9DC5-144DDF70EB28}"/>
            </c:ext>
          </c:extLst>
        </c:ser>
        <c:ser>
          <c:idx val="1"/>
          <c:order val="1"/>
          <c:tx>
            <c:strRef>
              <c:f>'Single fund'!$B$59</c:f>
              <c:strCache>
                <c:ptCount val="1"/>
                <c:pt idx="0">
                  <c:v>Paid in 6 to 9 BD</c:v>
                </c:pt>
              </c:strCache>
            </c:strRef>
          </c:tx>
          <c:spPr>
            <a:solidFill>
              <a:srgbClr val="00A9E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fund'!$D$59</c:f>
              <c:numCache>
                <c:formatCode>0.0%</c:formatCode>
                <c:ptCount val="1"/>
                <c:pt idx="0">
                  <c:v>1.4999999999999999E-2</c:v>
                </c:pt>
              </c:numCache>
            </c:numRef>
          </c:val>
          <c:extLst>
            <c:ext xmlns:c16="http://schemas.microsoft.com/office/drawing/2014/chart" uri="{C3380CC4-5D6E-409C-BE32-E72D297353CC}">
              <c16:uniqueId val="{00000001-8E55-47A5-9DC5-144DDF70EB28}"/>
            </c:ext>
          </c:extLst>
        </c:ser>
        <c:ser>
          <c:idx val="2"/>
          <c:order val="2"/>
          <c:tx>
            <c:strRef>
              <c:f>'Single fund'!$B$60</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fund'!$D$60</c:f>
              <c:numCache>
                <c:formatCode>0.0%</c:formatCode>
                <c:ptCount val="1"/>
                <c:pt idx="0">
                  <c:v>1.7000000000000001E-2</c:v>
                </c:pt>
              </c:numCache>
            </c:numRef>
          </c:val>
          <c:extLst>
            <c:ext xmlns:c16="http://schemas.microsoft.com/office/drawing/2014/chart" uri="{C3380CC4-5D6E-409C-BE32-E72D297353CC}">
              <c16:uniqueId val="{00000002-8E55-47A5-9DC5-144DDF70EB28}"/>
            </c:ext>
          </c:extLst>
        </c:ser>
        <c:dLbls>
          <c:dLblPos val="ctr"/>
          <c:showLegendKey val="0"/>
          <c:showVal val="1"/>
          <c:showCatName val="0"/>
          <c:showSerName val="0"/>
          <c:showPercent val="0"/>
          <c:showBubbleSize val="0"/>
        </c:dLbls>
        <c:gapWidth val="150"/>
        <c:overlap val="100"/>
        <c:axId val="674935272"/>
        <c:axId val="674936448"/>
      </c:barChart>
      <c:catAx>
        <c:axId val="674935272"/>
        <c:scaling>
          <c:orientation val="minMax"/>
        </c:scaling>
        <c:delete val="1"/>
        <c:axPos val="l"/>
        <c:numFmt formatCode="General" sourceLinked="1"/>
        <c:majorTickMark val="none"/>
        <c:minorTickMark val="none"/>
        <c:tickLblPos val="nextTo"/>
        <c:crossAx val="674936448"/>
        <c:crosses val="autoZero"/>
        <c:auto val="1"/>
        <c:lblAlgn val="ctr"/>
        <c:lblOffset val="100"/>
        <c:noMultiLvlLbl val="0"/>
      </c:catAx>
      <c:valAx>
        <c:axId val="674936448"/>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674935272"/>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(Cumulative)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984861928913381"/>
          <c:y val="4.0506469354647252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24431707387E-2"/>
          <c:y val="0.24060301507537687"/>
          <c:w val="0.90661000109443002"/>
          <c:h val="0.42149698624355375"/>
        </c:manualLayout>
      </c:layout>
      <c:barChart>
        <c:barDir val="bar"/>
        <c:grouping val="percentStacked"/>
        <c:varyColors val="0"/>
        <c:ser>
          <c:idx val="0"/>
          <c:order val="0"/>
          <c:tx>
            <c:strRef>
              <c:f>'Single fund'!$B$58</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fund'!$C$58</c:f>
              <c:numCache>
                <c:formatCode>0.0%</c:formatCode>
                <c:ptCount val="1"/>
                <c:pt idx="0">
                  <c:v>0.95099999999999996</c:v>
                </c:pt>
              </c:numCache>
            </c:numRef>
          </c:val>
          <c:extLst>
            <c:ext xmlns:c16="http://schemas.microsoft.com/office/drawing/2014/chart" uri="{C3380CC4-5D6E-409C-BE32-E72D297353CC}">
              <c16:uniqueId val="{00000000-030E-4684-94DB-0AE925AB3AE5}"/>
            </c:ext>
          </c:extLst>
        </c:ser>
        <c:ser>
          <c:idx val="1"/>
          <c:order val="1"/>
          <c:tx>
            <c:strRef>
              <c:f>'Single fund'!$B$59</c:f>
              <c:strCache>
                <c:ptCount val="1"/>
                <c:pt idx="0">
                  <c:v>Paid in 6 to 9 BD</c:v>
                </c:pt>
              </c:strCache>
            </c:strRef>
          </c:tx>
          <c:spPr>
            <a:solidFill>
              <a:srgbClr val="00A9E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fund'!$C$59</c:f>
              <c:numCache>
                <c:formatCode>0.0%</c:formatCode>
                <c:ptCount val="1"/>
                <c:pt idx="0">
                  <c:v>3.4000000000000002E-2</c:v>
                </c:pt>
              </c:numCache>
            </c:numRef>
          </c:val>
          <c:extLst>
            <c:ext xmlns:c16="http://schemas.microsoft.com/office/drawing/2014/chart" uri="{C3380CC4-5D6E-409C-BE32-E72D297353CC}">
              <c16:uniqueId val="{00000001-030E-4684-94DB-0AE925AB3AE5}"/>
            </c:ext>
          </c:extLst>
        </c:ser>
        <c:ser>
          <c:idx val="2"/>
          <c:order val="2"/>
          <c:tx>
            <c:strRef>
              <c:f>'Single fund'!$B$60</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fund'!$C$60</c:f>
              <c:numCache>
                <c:formatCode>0.0%</c:formatCode>
                <c:ptCount val="1"/>
                <c:pt idx="0">
                  <c:v>1.4999999999999999E-2</c:v>
                </c:pt>
              </c:numCache>
            </c:numRef>
          </c:val>
          <c:extLst>
            <c:ext xmlns:c16="http://schemas.microsoft.com/office/drawing/2014/chart" uri="{C3380CC4-5D6E-409C-BE32-E72D297353CC}">
              <c16:uniqueId val="{00000002-030E-4684-94DB-0AE925AB3AE5}"/>
            </c:ext>
          </c:extLst>
        </c:ser>
        <c:dLbls>
          <c:dLblPos val="ctr"/>
          <c:showLegendKey val="0"/>
          <c:showVal val="1"/>
          <c:showCatName val="0"/>
          <c:showSerName val="0"/>
          <c:showPercent val="0"/>
          <c:showBubbleSize val="0"/>
        </c:dLbls>
        <c:gapWidth val="150"/>
        <c:overlap val="100"/>
        <c:axId val="674938016"/>
        <c:axId val="674940760"/>
      </c:barChart>
      <c:catAx>
        <c:axId val="674938016"/>
        <c:scaling>
          <c:orientation val="minMax"/>
        </c:scaling>
        <c:delete val="1"/>
        <c:axPos val="l"/>
        <c:numFmt formatCode="General" sourceLinked="1"/>
        <c:majorTickMark val="none"/>
        <c:minorTickMark val="none"/>
        <c:tickLblPos val="nextTo"/>
        <c:crossAx val="674940760"/>
        <c:crosses val="autoZero"/>
        <c:auto val="1"/>
        <c:lblAlgn val="ctr"/>
        <c:lblOffset val="100"/>
        <c:noMultiLvlLbl val="0"/>
      </c:catAx>
      <c:valAx>
        <c:axId val="674940760"/>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674938016"/>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171450</xdr:rowOff>
    </xdr:from>
    <xdr:to>
      <xdr:col>1</xdr:col>
      <xdr:colOff>3159274</xdr:colOff>
      <xdr:row>4</xdr:row>
      <xdr:rowOff>33338</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171450"/>
          <a:ext cx="3130699" cy="795338"/>
        </a:xfrm>
        <a:prstGeom prst="rect">
          <a:avLst/>
        </a:prstGeom>
      </xdr:spPr>
    </xdr:pic>
    <xdr:clientData/>
  </xdr:twoCellAnchor>
  <xdr:twoCellAnchor>
    <xdr:from>
      <xdr:col>2</xdr:col>
      <xdr:colOff>352425</xdr:colOff>
      <xdr:row>1</xdr:row>
      <xdr:rowOff>114300</xdr:rowOff>
    </xdr:from>
    <xdr:to>
      <xdr:col>4</xdr:col>
      <xdr:colOff>263420</xdr:colOff>
      <xdr:row>3</xdr:row>
      <xdr:rowOff>85725</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5827229" y="321365"/>
          <a:ext cx="4764604" cy="484947"/>
          <a:chOff x="7237888" y="132380"/>
          <a:chExt cx="3763486" cy="543660"/>
        </a:xfrm>
      </xdr:grpSpPr>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7515326" y="153700"/>
            <a:ext cx="332774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twoCellAnchor>
    <xdr:from>
      <xdr:col>0</xdr:col>
      <xdr:colOff>161925</xdr:colOff>
      <xdr:row>16</xdr:row>
      <xdr:rowOff>171450</xdr:rowOff>
    </xdr:from>
    <xdr:to>
      <xdr:col>1</xdr:col>
      <xdr:colOff>5219700</xdr:colOff>
      <xdr:row>35</xdr:row>
      <xdr:rowOff>95249</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66675</xdr:colOff>
      <xdr:row>16</xdr:row>
      <xdr:rowOff>171450</xdr:rowOff>
    </xdr:from>
    <xdr:to>
      <xdr:col>4</xdr:col>
      <xdr:colOff>809624</xdr:colOff>
      <xdr:row>25</xdr:row>
      <xdr:rowOff>119063</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66675</xdr:colOff>
      <xdr:row>26</xdr:row>
      <xdr:rowOff>80963</xdr:rowOff>
    </xdr:from>
    <xdr:to>
      <xdr:col>4</xdr:col>
      <xdr:colOff>809626</xdr:colOff>
      <xdr:row>35</xdr:row>
      <xdr:rowOff>90488</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2</xdr:col>
      <xdr:colOff>73174</xdr:colOff>
      <xdr:row>0</xdr:row>
      <xdr:rowOff>1152525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5</xdr:col>
      <xdr:colOff>9525</xdr:colOff>
      <xdr:row>0</xdr:row>
      <xdr:rowOff>466725</xdr:rowOff>
    </xdr:from>
    <xdr:to>
      <xdr:col>8</xdr:col>
      <xdr:colOff>910828</xdr:colOff>
      <xdr:row>0</xdr:row>
      <xdr:rowOff>952500</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9001125" y="466725"/>
          <a:ext cx="4244578" cy="485775"/>
          <a:chOff x="7237888" y="132380"/>
          <a:chExt cx="3763486" cy="543660"/>
        </a:xfrm>
      </xdr:grpSpPr>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7465945" y="153700"/>
            <a:ext cx="331076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1971674</xdr:colOff>
      <xdr:row>0</xdr:row>
      <xdr:rowOff>457200</xdr:rowOff>
    </xdr:from>
    <xdr:to>
      <xdr:col>2</xdr:col>
      <xdr:colOff>6333488</xdr:colOff>
      <xdr:row>0</xdr:row>
      <xdr:rowOff>942975</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6038849" y="457200"/>
          <a:ext cx="4161789" cy="485775"/>
          <a:chOff x="7237888" y="132380"/>
          <a:chExt cx="3763486" cy="543660"/>
        </a:xfrm>
      </xdr:grpSpPr>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7434166" y="153700"/>
            <a:ext cx="3411605"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1971675</xdr:colOff>
      <xdr:row>0</xdr:row>
      <xdr:rowOff>457200</xdr:rowOff>
    </xdr:from>
    <xdr:to>
      <xdr:col>2</xdr:col>
      <xdr:colOff>6334375</xdr:colOff>
      <xdr:row>0</xdr:row>
      <xdr:rowOff>942975</xdr:rowOff>
    </xdr:to>
    <xdr:grpSp>
      <xdr:nvGrpSpPr>
        <xdr:cNvPr id="3" name="Group 2">
          <a:extLst>
            <a:ext uri="{FF2B5EF4-FFF2-40B4-BE49-F238E27FC236}">
              <a16:creationId xmlns:a16="http://schemas.microsoft.com/office/drawing/2014/main" id="{00000000-0008-0000-0300-000003000000}"/>
            </a:ext>
          </a:extLst>
        </xdr:cNvPr>
        <xdr:cNvGrpSpPr/>
      </xdr:nvGrpSpPr>
      <xdr:grpSpPr>
        <a:xfrm>
          <a:off x="5676900" y="457200"/>
          <a:ext cx="4162675" cy="485775"/>
          <a:chOff x="7237888" y="132380"/>
          <a:chExt cx="3763486" cy="543660"/>
        </a:xfrm>
      </xdr:grpSpPr>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7466165" y="153700"/>
            <a:ext cx="3469261"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3"/>
  <sheetViews>
    <sheetView showGridLines="0" showRowColHeaders="0" tabSelected="1" zoomScale="115" zoomScaleNormal="115" workbookViewId="0">
      <selection activeCell="C7" sqref="C7:E7"/>
    </sheetView>
  </sheetViews>
  <sheetFormatPr defaultRowHeight="15" x14ac:dyDescent="0.25"/>
  <cols>
    <col min="1" max="1" width="2.7109375" customWidth="1"/>
    <col min="2" max="2" width="79.42578125" customWidth="1"/>
    <col min="3" max="3" width="43" customWidth="1"/>
    <col min="4" max="4" width="29.85546875" customWidth="1"/>
    <col min="5" max="5" width="12.28515625" customWidth="1"/>
    <col min="6" max="6" width="2.7109375" customWidth="1"/>
  </cols>
  <sheetData>
    <row r="1" spans="1:6" ht="16.5" x14ac:dyDescent="0.3">
      <c r="A1" s="12"/>
      <c r="B1" s="13"/>
      <c r="C1" s="13"/>
      <c r="D1" s="13"/>
      <c r="E1" s="13"/>
      <c r="F1" s="14"/>
    </row>
    <row r="2" spans="1:6" ht="20.25" x14ac:dyDescent="0.3">
      <c r="A2" s="15"/>
      <c r="B2" s="16"/>
      <c r="C2" s="16"/>
      <c r="D2" s="16"/>
      <c r="E2" s="17"/>
      <c r="F2" s="18"/>
    </row>
    <row r="3" spans="1:6" ht="20.25" x14ac:dyDescent="0.3">
      <c r="A3" s="15"/>
      <c r="B3" s="16"/>
      <c r="C3" s="80"/>
      <c r="D3" s="80"/>
      <c r="E3" s="80"/>
      <c r="F3" s="18"/>
    </row>
    <row r="4" spans="1:6" ht="16.5" x14ac:dyDescent="0.3">
      <c r="A4" s="15"/>
      <c r="B4" s="16"/>
      <c r="C4" s="16"/>
      <c r="D4" s="16"/>
      <c r="E4" s="16"/>
      <c r="F4" s="18"/>
    </row>
    <row r="5" spans="1:6" ht="17.25" thickBot="1" x14ac:dyDescent="0.35">
      <c r="A5" s="15"/>
      <c r="B5" s="16"/>
      <c r="C5" s="19"/>
      <c r="D5" s="16"/>
      <c r="E5" s="16"/>
      <c r="F5" s="18"/>
    </row>
    <row r="6" spans="1:6" ht="21.75" thickTop="1" thickBot="1" x14ac:dyDescent="0.4">
      <c r="A6" s="15"/>
      <c r="B6" s="81" t="s">
        <v>263</v>
      </c>
      <c r="C6" s="83" t="s">
        <v>330</v>
      </c>
      <c r="D6" s="84"/>
      <c r="E6" s="85"/>
      <c r="F6" s="18"/>
    </row>
    <row r="7" spans="1:6" ht="23.25" thickTop="1" thickBot="1" x14ac:dyDescent="0.35">
      <c r="A7" s="15"/>
      <c r="B7" s="82"/>
      <c r="C7" s="86" t="s">
        <v>280</v>
      </c>
      <c r="D7" s="87"/>
      <c r="E7" s="88"/>
      <c r="F7" s="18"/>
    </row>
    <row r="8" spans="1:6" ht="22.5" thickTop="1" x14ac:dyDescent="0.3">
      <c r="A8" s="15"/>
      <c r="B8" s="21"/>
      <c r="C8" s="70" t="s">
        <v>1</v>
      </c>
      <c r="D8" s="89" t="s">
        <v>0</v>
      </c>
      <c r="E8" s="90"/>
      <c r="F8" s="18"/>
    </row>
    <row r="9" spans="1:6" ht="17.25" thickBot="1" x14ac:dyDescent="0.35">
      <c r="A9" s="15"/>
      <c r="B9" s="22"/>
      <c r="C9" s="68" t="str">
        <f>" 20 April - "&amp;TEXT('all data'!$A$2, "dd mmmm yyyy")</f>
        <v xml:space="preserve"> 20 April - 28 June 2020</v>
      </c>
      <c r="D9" s="78" t="str">
        <f>" Week ending "&amp;TEXT('all data'!$A$2, "dd mmmm yyyy")</f>
        <v xml:space="preserve"> Week ending 28 June 2020</v>
      </c>
      <c r="E9" s="79"/>
      <c r="F9" s="18"/>
    </row>
    <row r="10" spans="1:6" ht="17.25" thickTop="1" x14ac:dyDescent="0.3">
      <c r="A10" s="15"/>
      <c r="B10" s="21"/>
      <c r="C10" s="69"/>
      <c r="D10" s="93"/>
      <c r="E10" s="94"/>
      <c r="F10" s="18"/>
    </row>
    <row r="11" spans="1:6" ht="16.5" x14ac:dyDescent="0.3">
      <c r="A11" s="15"/>
      <c r="B11" s="23" t="s">
        <v>268</v>
      </c>
      <c r="C11" s="24">
        <f>INDEX('all data'!$H$2:$H$159,MATCH($C$7,'all data'!$B$2:$B$159,0))</f>
        <v>18052300465</v>
      </c>
      <c r="D11" s="95">
        <f>INDEX('all data'!$U$2:$U$159,MATCH($C$7,'all data'!$B$2:$B$159,0))</f>
        <v>991651371</v>
      </c>
      <c r="E11" s="96"/>
      <c r="F11" s="18"/>
    </row>
    <row r="12" spans="1:6" ht="16.5" x14ac:dyDescent="0.3">
      <c r="A12" s="15"/>
      <c r="B12" s="26" t="s">
        <v>266</v>
      </c>
      <c r="C12" s="25">
        <f>INDEX('all data'!$D$2:$D$159,MATCH($C$7,'all data'!$B$2:$B$159,0))</f>
        <v>2530887</v>
      </c>
      <c r="D12" s="97">
        <f>INDEX('all data'!$Q$2:$Q$159,MATCH($C$7,'all data'!$B$2:$B$159,0))</f>
        <v>122957</v>
      </c>
      <c r="E12" s="98"/>
      <c r="F12" s="18"/>
    </row>
    <row r="13" spans="1:6" ht="16.5" x14ac:dyDescent="0.3">
      <c r="A13" s="15"/>
      <c r="B13" s="23" t="s">
        <v>267</v>
      </c>
      <c r="C13" s="25">
        <f>INDEX('all data'!$E$2:$E$159,MATCH($C$7,'all data'!$B$2:$B$159,0))</f>
        <v>2406021</v>
      </c>
      <c r="D13" s="97">
        <f>INDEX('all data'!$R$2:$R$159,MATCH($C$7,'all data'!$B$2:$B$159,0))</f>
        <v>128816</v>
      </c>
      <c r="E13" s="98"/>
      <c r="F13" s="18"/>
    </row>
    <row r="14" spans="1:6" ht="16.5" x14ac:dyDescent="0.3">
      <c r="A14" s="15"/>
      <c r="B14" s="23" t="s">
        <v>265</v>
      </c>
      <c r="C14" s="24">
        <f>INDEX('all data'!$I$2:$I$159,MATCH($C$7,'all data'!$B$2:$B$159,0))</f>
        <v>7503</v>
      </c>
      <c r="D14" s="95">
        <f>INDEX('all data'!$V$2:$V$159,MATCH($C$7,'all data'!$B$2:$B$159,0))</f>
        <v>7698</v>
      </c>
      <c r="E14" s="96"/>
      <c r="F14" s="18"/>
    </row>
    <row r="15" spans="1:6" ht="16.5" x14ac:dyDescent="0.3">
      <c r="A15" s="15"/>
      <c r="B15" s="23" t="s">
        <v>313</v>
      </c>
      <c r="C15" s="46">
        <f>INDEX('all data'!$J$2:$J$159,MATCH($C$7,'all data'!$B$2:$B$159,0))</f>
        <v>0.95099999999999996</v>
      </c>
      <c r="D15" s="99">
        <f>INDEX('all data'!$W$2:$W$159,MATCH($C$7,'all data'!$B$2:$B$159,0))</f>
        <v>0.96799999999999997</v>
      </c>
      <c r="E15" s="100"/>
      <c r="F15" s="18"/>
    </row>
    <row r="16" spans="1:6" ht="17.25" thickBot="1" x14ac:dyDescent="0.35">
      <c r="A16" s="27"/>
      <c r="B16" s="22"/>
      <c r="C16" s="28"/>
      <c r="D16" s="91"/>
      <c r="E16" s="92"/>
      <c r="F16" s="18"/>
    </row>
    <row r="17" spans="1:6" ht="17.25" thickTop="1" x14ac:dyDescent="0.3">
      <c r="A17" s="15"/>
      <c r="B17" s="16"/>
      <c r="C17" s="16"/>
      <c r="D17" s="16"/>
      <c r="E17" s="16"/>
      <c r="F17" s="18"/>
    </row>
    <row r="18" spans="1:6" ht="16.5" x14ac:dyDescent="0.3">
      <c r="A18" s="15"/>
      <c r="B18" s="16"/>
      <c r="C18" s="16"/>
      <c r="D18" s="16"/>
      <c r="E18" s="16"/>
      <c r="F18" s="18"/>
    </row>
    <row r="19" spans="1:6" ht="16.5" x14ac:dyDescent="0.3">
      <c r="A19" s="15"/>
      <c r="B19" s="16"/>
      <c r="C19" s="16"/>
      <c r="D19" s="16"/>
      <c r="E19" s="16"/>
      <c r="F19" s="18"/>
    </row>
    <row r="20" spans="1:6" ht="16.5" x14ac:dyDescent="0.3">
      <c r="A20" s="15"/>
      <c r="B20" s="16"/>
      <c r="C20" s="16"/>
      <c r="D20" s="16"/>
      <c r="E20" s="16"/>
      <c r="F20" s="18"/>
    </row>
    <row r="21" spans="1:6" ht="16.5" x14ac:dyDescent="0.3">
      <c r="A21" s="15"/>
      <c r="B21" s="16"/>
      <c r="C21" s="16"/>
      <c r="D21" s="16"/>
      <c r="E21" s="16"/>
      <c r="F21" s="18"/>
    </row>
    <row r="22" spans="1:6" ht="16.5" x14ac:dyDescent="0.3">
      <c r="A22" s="15"/>
      <c r="B22" s="16"/>
      <c r="C22" s="16"/>
      <c r="D22" s="16"/>
      <c r="E22" s="16"/>
      <c r="F22" s="18"/>
    </row>
    <row r="23" spans="1:6" ht="16.5" x14ac:dyDescent="0.3">
      <c r="A23" s="15"/>
      <c r="B23" s="16"/>
      <c r="C23" s="16"/>
      <c r="D23" s="16"/>
      <c r="E23" s="16"/>
      <c r="F23" s="18"/>
    </row>
    <row r="24" spans="1:6" ht="16.5" x14ac:dyDescent="0.3">
      <c r="A24" s="15"/>
      <c r="B24" s="16"/>
      <c r="C24" s="16"/>
      <c r="D24" s="16"/>
      <c r="E24" s="16"/>
      <c r="F24" s="18"/>
    </row>
    <row r="25" spans="1:6" ht="16.5" x14ac:dyDescent="0.3">
      <c r="A25" s="15"/>
      <c r="B25" s="16"/>
      <c r="C25" s="16"/>
      <c r="D25" s="16"/>
      <c r="E25" s="16"/>
      <c r="F25" s="18"/>
    </row>
    <row r="26" spans="1:6" ht="16.5" x14ac:dyDescent="0.3">
      <c r="A26" s="15"/>
      <c r="B26" s="16"/>
      <c r="C26" s="16"/>
      <c r="D26" s="16"/>
      <c r="E26" s="16"/>
      <c r="F26" s="18"/>
    </row>
    <row r="27" spans="1:6" ht="16.5" x14ac:dyDescent="0.3">
      <c r="A27" s="15"/>
      <c r="B27" s="16"/>
      <c r="C27" s="16"/>
      <c r="D27" s="16"/>
      <c r="E27" s="16"/>
      <c r="F27" s="18"/>
    </row>
    <row r="28" spans="1:6" ht="16.5" x14ac:dyDescent="0.3">
      <c r="A28" s="15"/>
      <c r="B28" s="16"/>
      <c r="C28" s="16"/>
      <c r="D28" s="16"/>
      <c r="E28" s="16"/>
      <c r="F28" s="18"/>
    </row>
    <row r="29" spans="1:6" ht="16.5" x14ac:dyDescent="0.3">
      <c r="A29" s="15"/>
      <c r="B29" s="16"/>
      <c r="C29" s="16"/>
      <c r="D29" s="16"/>
      <c r="E29" s="16"/>
      <c r="F29" s="18"/>
    </row>
    <row r="30" spans="1:6" ht="16.5" x14ac:dyDescent="0.3">
      <c r="A30" s="15"/>
      <c r="B30" s="16"/>
      <c r="C30" s="16"/>
      <c r="D30" s="16"/>
      <c r="E30" s="16"/>
      <c r="F30" s="18"/>
    </row>
    <row r="31" spans="1:6" ht="16.5" x14ac:dyDescent="0.3">
      <c r="A31" s="15"/>
      <c r="B31" s="16"/>
      <c r="C31" s="16"/>
      <c r="D31" s="16"/>
      <c r="E31" s="16"/>
      <c r="F31" s="18"/>
    </row>
    <row r="32" spans="1:6" ht="16.5" x14ac:dyDescent="0.3">
      <c r="A32" s="15"/>
      <c r="B32" s="16"/>
      <c r="C32" s="16"/>
      <c r="D32" s="16"/>
      <c r="E32" s="16"/>
      <c r="F32" s="18"/>
    </row>
    <row r="33" spans="1:6" ht="16.5" x14ac:dyDescent="0.3">
      <c r="A33" s="15"/>
      <c r="B33" s="16"/>
      <c r="C33" s="16"/>
      <c r="D33" s="16"/>
      <c r="E33" s="16"/>
      <c r="F33" s="18"/>
    </row>
    <row r="34" spans="1:6" ht="16.5" x14ac:dyDescent="0.3">
      <c r="A34" s="15"/>
      <c r="B34" s="16"/>
      <c r="C34" s="16"/>
      <c r="D34" s="16"/>
      <c r="E34" s="16"/>
      <c r="F34" s="18"/>
    </row>
    <row r="35" spans="1:6" ht="16.5" x14ac:dyDescent="0.3">
      <c r="A35" s="15"/>
      <c r="B35" s="16"/>
      <c r="C35" s="16"/>
      <c r="D35" s="16"/>
      <c r="E35" s="16"/>
      <c r="F35" s="18"/>
    </row>
    <row r="36" spans="1:6" ht="16.5" x14ac:dyDescent="0.3">
      <c r="A36" s="15"/>
      <c r="B36" s="16"/>
      <c r="C36" s="16"/>
      <c r="D36" s="16"/>
      <c r="E36" s="16"/>
      <c r="F36" s="18"/>
    </row>
    <row r="37" spans="1:6" ht="18" customHeight="1" x14ac:dyDescent="0.3">
      <c r="A37" s="16"/>
      <c r="B37" s="49" t="s">
        <v>289</v>
      </c>
      <c r="C37" s="16"/>
      <c r="D37" s="16"/>
      <c r="E37" s="16"/>
      <c r="F37" s="16"/>
    </row>
    <row r="38" spans="1:6" x14ac:dyDescent="0.25">
      <c r="A38" s="30"/>
      <c r="B38" s="30"/>
      <c r="C38" s="30"/>
      <c r="D38" s="30"/>
      <c r="E38" s="30"/>
      <c r="F38" s="30"/>
    </row>
    <row r="39" spans="1:6" ht="16.5" x14ac:dyDescent="0.3">
      <c r="A39" s="20"/>
      <c r="B39" s="31"/>
      <c r="C39" s="31"/>
      <c r="D39" s="31"/>
      <c r="E39" s="30"/>
      <c r="F39" s="30"/>
    </row>
    <row r="40" spans="1:6" ht="16.5" x14ac:dyDescent="0.3">
      <c r="A40" s="32"/>
      <c r="B40" s="31"/>
      <c r="C40" s="31"/>
      <c r="D40" s="31"/>
      <c r="E40" s="33"/>
      <c r="F40" s="33"/>
    </row>
    <row r="41" spans="1:6" ht="16.5" x14ac:dyDescent="0.3">
      <c r="A41" s="32"/>
      <c r="B41" s="31"/>
      <c r="C41" s="31"/>
      <c r="D41" s="31"/>
      <c r="E41" s="33"/>
      <c r="F41" s="33"/>
    </row>
    <row r="42" spans="1:6" ht="16.5" x14ac:dyDescent="0.3">
      <c r="A42" s="32"/>
      <c r="B42" s="31"/>
      <c r="C42" s="31"/>
      <c r="D42" s="31"/>
      <c r="E42" s="33"/>
      <c r="F42" s="33"/>
    </row>
    <row r="43" spans="1:6" ht="16.5" x14ac:dyDescent="0.3">
      <c r="A43" s="32"/>
      <c r="B43" s="73"/>
      <c r="C43" s="73"/>
      <c r="D43" s="73"/>
      <c r="E43" s="73"/>
      <c r="F43" s="33"/>
    </row>
    <row r="44" spans="1:6" ht="16.5" x14ac:dyDescent="0.3">
      <c r="A44" s="32"/>
      <c r="B44" s="73"/>
      <c r="C44" s="73"/>
      <c r="D44" s="73"/>
      <c r="E44" s="73"/>
      <c r="F44" s="33"/>
    </row>
    <row r="45" spans="1:6" ht="16.5" x14ac:dyDescent="0.3">
      <c r="A45" s="32"/>
      <c r="B45" s="73"/>
      <c r="C45" s="73"/>
      <c r="D45" s="73"/>
      <c r="E45" s="73"/>
      <c r="F45" s="33"/>
    </row>
    <row r="46" spans="1:6" ht="16.5" x14ac:dyDescent="0.3">
      <c r="A46" s="32"/>
      <c r="B46" s="73"/>
      <c r="C46" s="73"/>
      <c r="D46" s="73"/>
      <c r="E46" s="73"/>
      <c r="F46" s="33"/>
    </row>
    <row r="47" spans="1:6" x14ac:dyDescent="0.25">
      <c r="A47" s="35"/>
      <c r="B47" s="73"/>
      <c r="C47" s="73"/>
      <c r="D47" s="73"/>
      <c r="E47" s="73"/>
      <c r="F47" s="33"/>
    </row>
    <row r="48" spans="1:6" x14ac:dyDescent="0.25">
      <c r="A48" s="35"/>
      <c r="B48" s="73"/>
      <c r="C48" s="73"/>
      <c r="D48" s="73"/>
      <c r="E48" s="73"/>
      <c r="F48" s="33"/>
    </row>
    <row r="49" spans="1:9" x14ac:dyDescent="0.25">
      <c r="A49" s="35"/>
      <c r="B49" s="73"/>
      <c r="C49" s="73"/>
      <c r="D49" s="73"/>
      <c r="E49" s="73"/>
      <c r="F49" s="33"/>
    </row>
    <row r="50" spans="1:9" x14ac:dyDescent="0.25">
      <c r="A50" s="35"/>
      <c r="B50" s="73"/>
      <c r="C50" s="73"/>
      <c r="D50" s="73"/>
      <c r="E50" s="73"/>
      <c r="F50" s="31"/>
    </row>
    <row r="51" spans="1:9" x14ac:dyDescent="0.25">
      <c r="A51" s="35"/>
      <c r="B51" s="73"/>
      <c r="C51" s="73"/>
      <c r="D51" s="73"/>
      <c r="E51" s="73"/>
      <c r="F51" s="31"/>
    </row>
    <row r="52" spans="1:9" x14ac:dyDescent="0.25">
      <c r="A52" s="35"/>
      <c r="B52" s="73"/>
      <c r="C52" s="73"/>
      <c r="D52" s="73"/>
      <c r="E52" s="73"/>
      <c r="F52" s="31"/>
    </row>
    <row r="53" spans="1:9" x14ac:dyDescent="0.25">
      <c r="A53" s="35"/>
      <c r="B53" s="73"/>
      <c r="C53" s="73"/>
      <c r="D53" s="73"/>
      <c r="E53" s="73"/>
      <c r="F53" s="31"/>
    </row>
    <row r="54" spans="1:9" x14ac:dyDescent="0.25">
      <c r="A54" s="36"/>
      <c r="B54" s="73"/>
      <c r="C54" s="73"/>
      <c r="D54" s="73"/>
      <c r="E54" s="73"/>
      <c r="F54" s="33"/>
      <c r="G54" s="72"/>
      <c r="H54" s="72"/>
      <c r="I54" s="72"/>
    </row>
    <row r="55" spans="1:9" x14ac:dyDescent="0.25">
      <c r="A55" s="36"/>
      <c r="B55" s="48"/>
      <c r="C55" s="48"/>
      <c r="D55" s="48"/>
      <c r="E55" s="74"/>
      <c r="F55" s="33"/>
      <c r="G55" s="72"/>
      <c r="H55" s="72"/>
      <c r="I55" s="72"/>
    </row>
    <row r="56" spans="1:9" x14ac:dyDescent="0.25">
      <c r="A56" s="36"/>
      <c r="B56" s="48"/>
      <c r="C56" s="48"/>
      <c r="D56" s="48"/>
      <c r="E56" s="74"/>
      <c r="F56" s="33"/>
      <c r="G56" s="72"/>
      <c r="H56" s="72"/>
      <c r="I56" s="72"/>
    </row>
    <row r="57" spans="1:9" s="71" customFormat="1" ht="16.5" x14ac:dyDescent="0.3">
      <c r="A57" s="36"/>
      <c r="B57" s="48"/>
      <c r="C57" s="37" t="s">
        <v>1</v>
      </c>
      <c r="D57" s="37" t="s">
        <v>0</v>
      </c>
      <c r="E57" s="76"/>
      <c r="F57" s="33"/>
      <c r="G57" s="34"/>
      <c r="H57" s="34"/>
      <c r="I57" s="34"/>
    </row>
    <row r="58" spans="1:9" s="71" customFormat="1" ht="16.5" x14ac:dyDescent="0.3">
      <c r="A58" s="75"/>
      <c r="B58" s="37" t="s">
        <v>290</v>
      </c>
      <c r="C58" s="47">
        <f>VLOOKUP($C$7,'all data'!$B:$Y,9,0)</f>
        <v>0.95099999999999996</v>
      </c>
      <c r="D58" s="47">
        <f>VLOOKUP($C$7,'all data'!$B:$Y,22,0)</f>
        <v>0.96799999999999997</v>
      </c>
      <c r="E58" s="77"/>
      <c r="F58" s="33"/>
      <c r="H58" s="34"/>
      <c r="I58" s="34"/>
    </row>
    <row r="59" spans="1:9" s="71" customFormat="1" ht="16.5" x14ac:dyDescent="0.3">
      <c r="A59" s="75"/>
      <c r="B59" s="37" t="s">
        <v>291</v>
      </c>
      <c r="C59" s="47">
        <f>VLOOKUP($C$7,'all data'!$B:$Y,10,0)</f>
        <v>3.4000000000000002E-2</v>
      </c>
      <c r="D59" s="47">
        <f>VLOOKUP($C$7,'all data'!$B:$Y,23,0)</f>
        <v>1.4999999999999999E-2</v>
      </c>
      <c r="E59" s="77"/>
      <c r="F59" s="33"/>
      <c r="H59" s="34"/>
      <c r="I59" s="34"/>
    </row>
    <row r="60" spans="1:9" s="71" customFormat="1" ht="16.5" x14ac:dyDescent="0.3">
      <c r="A60" s="75"/>
      <c r="B60" s="37" t="s">
        <v>292</v>
      </c>
      <c r="C60" s="47">
        <f>VLOOKUP($C$7,'all data'!$B:$Y,11,0)</f>
        <v>1.4999999999999999E-2</v>
      </c>
      <c r="D60" s="47">
        <f>VLOOKUP($C$7,'all data'!$B:$Y,24,0)</f>
        <v>1.7000000000000001E-2</v>
      </c>
      <c r="E60" s="77"/>
      <c r="F60" s="33"/>
      <c r="H60" s="34"/>
      <c r="I60" s="34"/>
    </row>
    <row r="61" spans="1:9" s="71" customFormat="1" ht="16.5" x14ac:dyDescent="0.25">
      <c r="A61" s="74"/>
      <c r="B61" s="48"/>
      <c r="C61" s="38"/>
      <c r="D61" s="48"/>
      <c r="E61" s="76"/>
      <c r="F61" s="33"/>
      <c r="G61" s="34"/>
      <c r="H61" s="34"/>
      <c r="I61" s="34"/>
    </row>
    <row r="62" spans="1:9" s="71" customFormat="1" ht="16.5" x14ac:dyDescent="0.3">
      <c r="A62" s="75"/>
      <c r="B62" s="37" t="s">
        <v>261</v>
      </c>
      <c r="C62" s="47">
        <f>VLOOKUP($C$7,'all data'!$B:$Y,12,0)</f>
        <v>0.95099999999999996</v>
      </c>
      <c r="D62" s="48"/>
      <c r="E62" s="76"/>
      <c r="F62" s="33"/>
      <c r="G62" s="34"/>
      <c r="H62" s="34"/>
      <c r="I62" s="34"/>
    </row>
    <row r="63" spans="1:9" s="71" customFormat="1" ht="16.5" x14ac:dyDescent="0.3">
      <c r="A63" s="75"/>
      <c r="B63" s="37" t="s">
        <v>262</v>
      </c>
      <c r="C63" s="47">
        <f>VLOOKUP($C$7,'all data'!$B:$Y,13,0)</f>
        <v>1.7999999999999999E-2</v>
      </c>
      <c r="D63" s="48"/>
      <c r="E63" s="76"/>
      <c r="F63" s="33"/>
      <c r="G63" s="34"/>
      <c r="H63" s="34"/>
      <c r="I63" s="34"/>
    </row>
    <row r="64" spans="1:9" s="71" customFormat="1" ht="16.5" x14ac:dyDescent="0.3">
      <c r="A64" s="75"/>
      <c r="B64" s="37" t="s">
        <v>323</v>
      </c>
      <c r="C64" s="47">
        <f>VLOOKUP($C$7,'all data'!$B:$Y,14,0)</f>
        <v>0.03</v>
      </c>
      <c r="D64" s="48"/>
      <c r="E64" s="76"/>
      <c r="F64" s="33"/>
      <c r="G64" s="34"/>
      <c r="H64" s="34"/>
      <c r="I64" s="34"/>
    </row>
    <row r="65" spans="1:9" x14ac:dyDescent="0.25">
      <c r="A65" s="36"/>
      <c r="B65" s="33"/>
      <c r="C65" s="33"/>
      <c r="D65" s="33"/>
      <c r="E65" s="73"/>
      <c r="F65" s="33"/>
      <c r="G65" s="72"/>
      <c r="H65" s="72"/>
      <c r="I65" s="72"/>
    </row>
    <row r="66" spans="1:9" x14ac:dyDescent="0.25">
      <c r="A66" s="36"/>
      <c r="B66" s="33"/>
      <c r="C66" s="33"/>
      <c r="D66" s="33"/>
      <c r="E66" s="73"/>
      <c r="F66" s="33"/>
      <c r="G66" s="72"/>
      <c r="H66" s="72"/>
      <c r="I66" s="72"/>
    </row>
    <row r="67" spans="1:9" x14ac:dyDescent="0.25">
      <c r="A67" s="36"/>
      <c r="B67" s="33"/>
      <c r="C67" s="33"/>
      <c r="D67" s="33"/>
      <c r="E67" s="73"/>
      <c r="F67" s="33"/>
      <c r="G67" s="72"/>
      <c r="H67" s="72"/>
      <c r="I67" s="72"/>
    </row>
    <row r="68" spans="1:9" x14ac:dyDescent="0.25">
      <c r="A68" s="35"/>
      <c r="B68" s="33"/>
      <c r="C68" s="33"/>
      <c r="D68" s="33"/>
      <c r="E68" s="73"/>
      <c r="F68" s="30"/>
    </row>
    <row r="69" spans="1:9" x14ac:dyDescent="0.25">
      <c r="A69" s="35"/>
      <c r="B69" s="33"/>
      <c r="C69" s="33"/>
      <c r="D69" s="33"/>
      <c r="E69" s="31"/>
      <c r="F69" s="30"/>
    </row>
    <row r="70" spans="1:9" x14ac:dyDescent="0.25">
      <c r="A70" s="35"/>
      <c r="B70" s="33"/>
      <c r="C70" s="33"/>
      <c r="D70" s="33"/>
      <c r="E70" s="30"/>
      <c r="F70" s="30"/>
    </row>
    <row r="71" spans="1:9" x14ac:dyDescent="0.25">
      <c r="A71" s="35"/>
      <c r="B71" s="33"/>
      <c r="C71" s="33"/>
      <c r="D71" s="33"/>
      <c r="E71" s="30"/>
      <c r="F71" s="30"/>
    </row>
    <row r="72" spans="1:9" x14ac:dyDescent="0.25">
      <c r="A72" s="35"/>
      <c r="B72" s="33"/>
      <c r="C72" s="33"/>
      <c r="D72" s="33"/>
      <c r="E72" s="30"/>
      <c r="F72" s="30"/>
    </row>
    <row r="73" spans="1:9" x14ac:dyDescent="0.25">
      <c r="A73" s="29"/>
      <c r="B73" s="30"/>
      <c r="C73" s="30"/>
      <c r="D73" s="30"/>
      <c r="E73" s="30"/>
      <c r="F73" s="30"/>
    </row>
  </sheetData>
  <sheetProtection algorithmName="SHA-256" hashValue="FtlNV0HEX4qGJSxIcP+EDgE6UqzDety8y+lSnekSfbA=" saltValue="6KbqchuZXc5RQfUml4/K2g==" spinCount="100000" sheet="1" objects="1" scenarios="1"/>
  <protectedRanges>
    <protectedRange sqref="C7:E7" name="FundSelection"/>
  </protectedRanges>
  <mergeCells count="13">
    <mergeCell ref="D16:E16"/>
    <mergeCell ref="D10:E10"/>
    <mergeCell ref="D11:E11"/>
    <mergeCell ref="D12:E12"/>
    <mergeCell ref="D13:E13"/>
    <mergeCell ref="D14:E14"/>
    <mergeCell ref="D15:E15"/>
    <mergeCell ref="D9:E9"/>
    <mergeCell ref="C3:E3"/>
    <mergeCell ref="B6:B7"/>
    <mergeCell ref="C6:E6"/>
    <mergeCell ref="C7:E7"/>
    <mergeCell ref="D8:E8"/>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'all data'!$B$2:$B$141</xm:f>
          </x14:formula1>
          <xm:sqref>C7:E7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J163"/>
  <sheetViews>
    <sheetView topLeftCell="B1" workbookViewId="0">
      <selection activeCell="B2" sqref="B2:C2"/>
    </sheetView>
  </sheetViews>
  <sheetFormatPr defaultRowHeight="15" x14ac:dyDescent="0.25"/>
  <cols>
    <col min="1" max="1" width="0" hidden="1" customWidth="1"/>
    <col min="2" max="3" width="50.7109375" customWidth="1"/>
    <col min="4" max="6" width="16.7109375" style="7" customWidth="1"/>
    <col min="7" max="9" width="16.7109375" customWidth="1"/>
    <col min="10" max="10" width="10.7109375" bestFit="1" customWidth="1"/>
  </cols>
  <sheetData>
    <row r="1" spans="1:10" s="4" customFormat="1" ht="115.5" customHeight="1" thickTop="1" thickBot="1" x14ac:dyDescent="0.35">
      <c r="A1" s="5"/>
      <c r="B1" s="9"/>
      <c r="C1" s="10"/>
      <c r="D1" s="11"/>
      <c r="E1" s="11"/>
      <c r="F1" s="11"/>
      <c r="G1" s="10"/>
      <c r="H1" s="10"/>
      <c r="I1" s="10"/>
      <c r="J1" s="56"/>
    </row>
    <row r="2" spans="1:10" s="6" customFormat="1" ht="21.75" thickTop="1" thickBot="1" x14ac:dyDescent="0.4">
      <c r="B2" s="101" t="s">
        <v>264</v>
      </c>
      <c r="C2" s="102"/>
      <c r="D2" s="103" t="str">
        <f>" Early release scheme data cumulative to "&amp;TEXT('all data'!$A$2, "dd mmmm yyyy")</f>
        <v xml:space="preserve"> Early release scheme data cumulative to 28 June 2020</v>
      </c>
      <c r="E2" s="104"/>
      <c r="F2" s="104"/>
      <c r="G2" s="104"/>
      <c r="H2" s="104"/>
      <c r="I2" s="104"/>
    </row>
    <row r="3" spans="1:10" ht="50.25" thickBot="1" x14ac:dyDescent="0.3">
      <c r="B3" s="42" t="s">
        <v>287</v>
      </c>
      <c r="C3" s="43" t="s">
        <v>288</v>
      </c>
      <c r="D3" s="40" t="s">
        <v>266</v>
      </c>
      <c r="E3" s="40" t="s">
        <v>267</v>
      </c>
      <c r="F3" s="40" t="s">
        <v>268</v>
      </c>
      <c r="G3" s="41" t="s">
        <v>265</v>
      </c>
      <c r="H3" s="41" t="s">
        <v>314</v>
      </c>
      <c r="I3" s="41" t="s">
        <v>315</v>
      </c>
    </row>
    <row r="4" spans="1:10" s="57" customFormat="1" x14ac:dyDescent="0.25">
      <c r="A4"/>
      <c r="B4" s="50" t="s">
        <v>280</v>
      </c>
      <c r="C4" s="50" t="s">
        <v>279</v>
      </c>
      <c r="D4" s="51">
        <v>2530887</v>
      </c>
      <c r="E4" s="51">
        <v>2406021</v>
      </c>
      <c r="F4" s="52">
        <v>18052300465</v>
      </c>
      <c r="G4" s="52">
        <v>7503</v>
      </c>
      <c r="H4" s="53">
        <v>0.95099999999999996</v>
      </c>
      <c r="I4" s="53">
        <v>3.4000000000000002E-2</v>
      </c>
    </row>
    <row r="5" spans="1:10" s="57" customFormat="1" x14ac:dyDescent="0.25">
      <c r="A5"/>
      <c r="B5" s="50" t="s">
        <v>322</v>
      </c>
      <c r="C5" s="50" t="s">
        <v>279</v>
      </c>
      <c r="D5" s="51">
        <v>40</v>
      </c>
      <c r="E5" s="51">
        <v>36</v>
      </c>
      <c r="F5" s="52">
        <v>345740</v>
      </c>
      <c r="G5" s="52">
        <v>9604</v>
      </c>
      <c r="H5" s="53">
        <v>0.83299999999999996</v>
      </c>
      <c r="I5" s="53">
        <v>0.13900000000000001</v>
      </c>
    </row>
    <row r="6" spans="1:10" x14ac:dyDescent="0.25">
      <c r="B6" s="50" t="s">
        <v>2</v>
      </c>
      <c r="C6" s="50" t="s">
        <v>3</v>
      </c>
      <c r="D6" s="51">
        <v>187</v>
      </c>
      <c r="E6" s="51">
        <v>178</v>
      </c>
      <c r="F6" s="52">
        <v>1706476</v>
      </c>
      <c r="G6" s="52">
        <v>9587</v>
      </c>
      <c r="H6" s="53">
        <v>0.44400000000000001</v>
      </c>
      <c r="I6" s="53">
        <v>0.44400000000000001</v>
      </c>
    </row>
    <row r="7" spans="1:10" x14ac:dyDescent="0.25">
      <c r="B7" s="50" t="s">
        <v>4</v>
      </c>
      <c r="C7" s="50" t="s">
        <v>5</v>
      </c>
      <c r="D7" s="51">
        <v>188</v>
      </c>
      <c r="E7" s="51">
        <v>175</v>
      </c>
      <c r="F7" s="52">
        <v>1692423</v>
      </c>
      <c r="G7" s="52">
        <v>9671</v>
      </c>
      <c r="H7" s="53">
        <v>1</v>
      </c>
      <c r="I7" s="53">
        <v>0</v>
      </c>
    </row>
    <row r="8" spans="1:10" x14ac:dyDescent="0.25">
      <c r="B8" s="50" t="s">
        <v>6</v>
      </c>
      <c r="C8" s="50" t="s">
        <v>7</v>
      </c>
      <c r="D8" s="51">
        <v>2520</v>
      </c>
      <c r="E8" s="51">
        <v>2294</v>
      </c>
      <c r="F8" s="52">
        <v>17290850</v>
      </c>
      <c r="G8" s="52">
        <v>7537</v>
      </c>
      <c r="H8" s="53">
        <v>0.82499999999999996</v>
      </c>
      <c r="I8" s="53">
        <v>7.0999999999999994E-2</v>
      </c>
    </row>
    <row r="9" spans="1:10" x14ac:dyDescent="0.25">
      <c r="B9" s="54" t="s">
        <v>8</v>
      </c>
      <c r="C9" s="54" t="s">
        <v>9</v>
      </c>
      <c r="D9" s="51">
        <v>2438</v>
      </c>
      <c r="E9" s="51">
        <v>2309</v>
      </c>
      <c r="F9" s="52">
        <v>18602849</v>
      </c>
      <c r="G9" s="52">
        <v>8057</v>
      </c>
      <c r="H9" s="55">
        <v>0.98699999999999999</v>
      </c>
      <c r="I9" s="55">
        <v>7.0000000000000001E-3</v>
      </c>
    </row>
    <row r="10" spans="1:10" x14ac:dyDescent="0.25">
      <c r="B10" s="50" t="s">
        <v>10</v>
      </c>
      <c r="C10" s="50" t="s">
        <v>9</v>
      </c>
      <c r="D10" s="51">
        <v>13519</v>
      </c>
      <c r="E10" s="51">
        <v>12967</v>
      </c>
      <c r="F10" s="52">
        <v>91479780</v>
      </c>
      <c r="G10" s="52">
        <v>7055</v>
      </c>
      <c r="H10" s="53">
        <v>0.98499999999999999</v>
      </c>
      <c r="I10" s="53">
        <v>1.2999999999999999E-2</v>
      </c>
    </row>
    <row r="11" spans="1:10" x14ac:dyDescent="0.25">
      <c r="B11" s="50" t="s">
        <v>11</v>
      </c>
      <c r="C11" s="50" t="s">
        <v>9</v>
      </c>
      <c r="D11" s="51">
        <v>48061</v>
      </c>
      <c r="E11" s="51">
        <v>46305</v>
      </c>
      <c r="F11" s="52">
        <v>381095174</v>
      </c>
      <c r="G11" s="52">
        <v>8230</v>
      </c>
      <c r="H11" s="53">
        <v>0.98899999999999999</v>
      </c>
      <c r="I11" s="53">
        <v>0.01</v>
      </c>
    </row>
    <row r="12" spans="1:10" x14ac:dyDescent="0.25">
      <c r="B12" s="50" t="s">
        <v>12</v>
      </c>
      <c r="C12" s="50" t="s">
        <v>13</v>
      </c>
      <c r="D12" s="51">
        <v>1825</v>
      </c>
      <c r="E12" s="51">
        <v>1768</v>
      </c>
      <c r="F12" s="52">
        <v>16787879</v>
      </c>
      <c r="G12" s="52">
        <v>9495</v>
      </c>
      <c r="H12" s="53">
        <v>0.99399999999999999</v>
      </c>
      <c r="I12" s="53">
        <v>3.0000000000000001E-3</v>
      </c>
    </row>
    <row r="13" spans="1:10" x14ac:dyDescent="0.25">
      <c r="B13" s="50" t="s">
        <v>14</v>
      </c>
      <c r="C13" s="50" t="s">
        <v>7</v>
      </c>
      <c r="D13" s="51">
        <v>5441</v>
      </c>
      <c r="E13" s="51">
        <v>5204</v>
      </c>
      <c r="F13" s="52">
        <v>42382655</v>
      </c>
      <c r="G13" s="52">
        <v>8144</v>
      </c>
      <c r="H13" s="53">
        <v>0.99399999999999999</v>
      </c>
      <c r="I13" s="53">
        <v>2E-3</v>
      </c>
    </row>
    <row r="14" spans="1:10" x14ac:dyDescent="0.25">
      <c r="B14" s="50" t="s">
        <v>15</v>
      </c>
      <c r="C14" s="50" t="s">
        <v>16</v>
      </c>
      <c r="D14" s="51">
        <v>37</v>
      </c>
      <c r="E14" s="51">
        <v>34</v>
      </c>
      <c r="F14" s="52">
        <v>308800</v>
      </c>
      <c r="G14" s="52">
        <v>9082</v>
      </c>
      <c r="H14" s="53">
        <v>1</v>
      </c>
      <c r="I14" s="53">
        <v>0</v>
      </c>
    </row>
    <row r="15" spans="1:10" x14ac:dyDescent="0.25">
      <c r="B15" s="54" t="s">
        <v>17</v>
      </c>
      <c r="C15" s="54" t="s">
        <v>3</v>
      </c>
      <c r="D15" s="51">
        <v>11249</v>
      </c>
      <c r="E15" s="51">
        <v>10463</v>
      </c>
      <c r="F15" s="52">
        <v>88563866</v>
      </c>
      <c r="G15" s="52">
        <v>8464</v>
      </c>
      <c r="H15" s="55">
        <v>0.57399999999999995</v>
      </c>
      <c r="I15" s="55">
        <v>0.28699999999999998</v>
      </c>
    </row>
    <row r="16" spans="1:10" x14ac:dyDescent="0.25">
      <c r="B16" s="50" t="s">
        <v>18</v>
      </c>
      <c r="C16" s="50" t="s">
        <v>19</v>
      </c>
      <c r="D16" s="51">
        <v>2132</v>
      </c>
      <c r="E16" s="51">
        <v>1973</v>
      </c>
      <c r="F16" s="52">
        <v>19033163</v>
      </c>
      <c r="G16" s="52">
        <v>9647</v>
      </c>
      <c r="H16" s="53">
        <v>0.90700000000000003</v>
      </c>
      <c r="I16" s="53">
        <v>8.5000000000000006E-2</v>
      </c>
    </row>
    <row r="17" spans="2:9" x14ac:dyDescent="0.25">
      <c r="B17" s="50" t="s">
        <v>20</v>
      </c>
      <c r="C17" s="50" t="s">
        <v>21</v>
      </c>
      <c r="D17" s="51">
        <v>2842</v>
      </c>
      <c r="E17" s="51">
        <v>2811</v>
      </c>
      <c r="F17" s="52">
        <v>22896115</v>
      </c>
      <c r="G17" s="52">
        <v>8145</v>
      </c>
      <c r="H17" s="53">
        <v>0.55700000000000005</v>
      </c>
      <c r="I17" s="53">
        <v>0.17299999999999999</v>
      </c>
    </row>
    <row r="18" spans="2:9" x14ac:dyDescent="0.25">
      <c r="B18" s="50" t="s">
        <v>22</v>
      </c>
      <c r="C18" s="50" t="s">
        <v>23</v>
      </c>
      <c r="D18" s="51">
        <v>650</v>
      </c>
      <c r="E18" s="51">
        <v>613</v>
      </c>
      <c r="F18" s="52">
        <v>4399239</v>
      </c>
      <c r="G18" s="52">
        <v>7177</v>
      </c>
      <c r="H18" s="53">
        <v>1</v>
      </c>
      <c r="I18" s="53">
        <v>0</v>
      </c>
    </row>
    <row r="19" spans="2:9" x14ac:dyDescent="0.25">
      <c r="B19" s="50" t="s">
        <v>24</v>
      </c>
      <c r="C19" s="50" t="s">
        <v>25</v>
      </c>
      <c r="D19" s="51">
        <v>1136</v>
      </c>
      <c r="E19" s="51">
        <v>1046</v>
      </c>
      <c r="F19" s="52">
        <v>6325676</v>
      </c>
      <c r="G19" s="52">
        <v>6047</v>
      </c>
      <c r="H19" s="53">
        <v>0.94599999999999995</v>
      </c>
      <c r="I19" s="53">
        <v>2.1000000000000001E-2</v>
      </c>
    </row>
    <row r="20" spans="2:9" x14ac:dyDescent="0.25">
      <c r="B20" s="54" t="s">
        <v>26</v>
      </c>
      <c r="C20" s="54" t="s">
        <v>27</v>
      </c>
      <c r="D20" s="51">
        <v>5203</v>
      </c>
      <c r="E20" s="51">
        <v>4925</v>
      </c>
      <c r="F20" s="52">
        <v>37768461</v>
      </c>
      <c r="G20" s="52">
        <v>7669</v>
      </c>
      <c r="H20" s="55">
        <v>0.90200000000000002</v>
      </c>
      <c r="I20" s="55">
        <v>7.5999999999999998E-2</v>
      </c>
    </row>
    <row r="21" spans="2:9" x14ac:dyDescent="0.25">
      <c r="B21" s="50" t="s">
        <v>28</v>
      </c>
      <c r="C21" s="50" t="s">
        <v>29</v>
      </c>
      <c r="D21" s="51">
        <v>17861</v>
      </c>
      <c r="E21" s="51">
        <v>16780</v>
      </c>
      <c r="F21" s="52">
        <v>123088090</v>
      </c>
      <c r="G21" s="52">
        <v>7335</v>
      </c>
      <c r="H21" s="53">
        <v>0.98</v>
      </c>
      <c r="I21" s="53">
        <v>1.2999999999999999E-2</v>
      </c>
    </row>
    <row r="22" spans="2:9" x14ac:dyDescent="0.25">
      <c r="B22" s="50" t="s">
        <v>30</v>
      </c>
      <c r="C22" s="50" t="s">
        <v>31</v>
      </c>
      <c r="D22" s="51">
        <v>346267</v>
      </c>
      <c r="E22" s="51">
        <v>324666</v>
      </c>
      <c r="F22" s="52">
        <v>2438080678</v>
      </c>
      <c r="G22" s="52">
        <v>7510</v>
      </c>
      <c r="H22" s="53">
        <v>0.96399999999999997</v>
      </c>
      <c r="I22" s="53">
        <v>1.9E-2</v>
      </c>
    </row>
    <row r="23" spans="2:9" x14ac:dyDescent="0.25">
      <c r="B23" s="54" t="s">
        <v>32</v>
      </c>
      <c r="C23" s="54" t="s">
        <v>33</v>
      </c>
      <c r="D23" s="51">
        <v>40487</v>
      </c>
      <c r="E23" s="51">
        <v>37705</v>
      </c>
      <c r="F23" s="52">
        <v>86935135</v>
      </c>
      <c r="G23" s="52">
        <v>2306</v>
      </c>
      <c r="H23" s="55">
        <v>0.97299999999999998</v>
      </c>
      <c r="I23" s="55">
        <v>1.7000000000000001E-2</v>
      </c>
    </row>
    <row r="24" spans="2:9" x14ac:dyDescent="0.25">
      <c r="B24" s="50" t="s">
        <v>34</v>
      </c>
      <c r="C24" s="50" t="s">
        <v>35</v>
      </c>
      <c r="D24" s="51">
        <v>644</v>
      </c>
      <c r="E24" s="51">
        <v>594</v>
      </c>
      <c r="F24" s="52">
        <v>5649390</v>
      </c>
      <c r="G24" s="52">
        <v>9511</v>
      </c>
      <c r="H24" s="53">
        <v>0.61599999999999999</v>
      </c>
      <c r="I24" s="53">
        <v>0.28799999999999998</v>
      </c>
    </row>
    <row r="25" spans="2:9" x14ac:dyDescent="0.25">
      <c r="B25" s="50" t="s">
        <v>36</v>
      </c>
      <c r="C25" s="50" t="s">
        <v>37</v>
      </c>
      <c r="D25" s="51">
        <v>273</v>
      </c>
      <c r="E25" s="51">
        <v>251</v>
      </c>
      <c r="F25" s="52">
        <v>2375509</v>
      </c>
      <c r="G25" s="52">
        <v>9464</v>
      </c>
      <c r="H25" s="53">
        <v>0.98399999999999999</v>
      </c>
      <c r="I25" s="53">
        <v>1.6E-2</v>
      </c>
    </row>
    <row r="26" spans="2:9" x14ac:dyDescent="0.25">
      <c r="B26" s="50" t="s">
        <v>38</v>
      </c>
      <c r="C26" s="50" t="s">
        <v>39</v>
      </c>
      <c r="D26" s="51">
        <v>11</v>
      </c>
      <c r="E26" s="51">
        <v>9</v>
      </c>
      <c r="F26" s="52">
        <v>90000</v>
      </c>
      <c r="G26" s="52">
        <v>10000</v>
      </c>
      <c r="H26" s="53">
        <v>0.77800000000000002</v>
      </c>
      <c r="I26" s="53">
        <v>0.111</v>
      </c>
    </row>
    <row r="27" spans="2:9" x14ac:dyDescent="0.25">
      <c r="B27" s="50" t="s">
        <v>40</v>
      </c>
      <c r="C27" s="50" t="s">
        <v>41</v>
      </c>
      <c r="D27" s="51">
        <v>244</v>
      </c>
      <c r="E27" s="51">
        <v>234</v>
      </c>
      <c r="F27" s="52">
        <v>2224236</v>
      </c>
      <c r="G27" s="52">
        <v>9505</v>
      </c>
      <c r="H27" s="53">
        <v>0.98299999999999998</v>
      </c>
      <c r="I27" s="53">
        <v>0</v>
      </c>
    </row>
    <row r="28" spans="2:9" x14ac:dyDescent="0.25">
      <c r="B28" s="50" t="s">
        <v>42</v>
      </c>
      <c r="C28" s="50" t="s">
        <v>43</v>
      </c>
      <c r="D28" s="51">
        <v>16733</v>
      </c>
      <c r="E28" s="51">
        <v>15921</v>
      </c>
      <c r="F28" s="52">
        <v>139979838</v>
      </c>
      <c r="G28" s="52">
        <v>8792</v>
      </c>
      <c r="H28" s="53">
        <v>0.97099999999999997</v>
      </c>
      <c r="I28" s="53">
        <v>2.1000000000000001E-2</v>
      </c>
    </row>
    <row r="29" spans="2:9" x14ac:dyDescent="0.25">
      <c r="B29" s="50" t="s">
        <v>44</v>
      </c>
      <c r="C29" s="50" t="s">
        <v>45</v>
      </c>
      <c r="D29" s="51">
        <v>26044</v>
      </c>
      <c r="E29" s="51">
        <v>24305</v>
      </c>
      <c r="F29" s="52">
        <v>186294326</v>
      </c>
      <c r="G29" s="52">
        <v>7665</v>
      </c>
      <c r="H29" s="53">
        <v>0.94099999999999995</v>
      </c>
      <c r="I29" s="53">
        <v>4.3999999999999997E-2</v>
      </c>
    </row>
    <row r="30" spans="2:9" x14ac:dyDescent="0.25">
      <c r="B30" s="50" t="s">
        <v>48</v>
      </c>
      <c r="C30" s="50" t="s">
        <v>49</v>
      </c>
      <c r="D30" s="51">
        <v>1439</v>
      </c>
      <c r="E30" s="51">
        <v>1335</v>
      </c>
      <c r="F30" s="52">
        <v>10481422</v>
      </c>
      <c r="G30" s="52">
        <v>7851</v>
      </c>
      <c r="H30" s="53">
        <v>0.97199999999999998</v>
      </c>
      <c r="I30" s="53">
        <v>1.7000000000000001E-2</v>
      </c>
    </row>
    <row r="31" spans="2:9" x14ac:dyDescent="0.25">
      <c r="B31" s="54" t="s">
        <v>52</v>
      </c>
      <c r="C31" s="54" t="s">
        <v>53</v>
      </c>
      <c r="D31" s="51">
        <v>569</v>
      </c>
      <c r="E31" s="51">
        <v>512</v>
      </c>
      <c r="F31" s="52">
        <v>4766610</v>
      </c>
      <c r="G31" s="52">
        <v>9310</v>
      </c>
      <c r="H31" s="55">
        <v>0.93</v>
      </c>
      <c r="I31" s="55">
        <v>4.1000000000000002E-2</v>
      </c>
    </row>
    <row r="32" spans="2:9" x14ac:dyDescent="0.25">
      <c r="B32" s="50" t="s">
        <v>54</v>
      </c>
      <c r="C32" s="50" t="s">
        <v>55</v>
      </c>
      <c r="D32" s="51">
        <v>10362</v>
      </c>
      <c r="E32" s="51">
        <v>9738</v>
      </c>
      <c r="F32" s="52">
        <v>75031638</v>
      </c>
      <c r="G32" s="52">
        <v>7705</v>
      </c>
      <c r="H32" s="53">
        <v>0.97299999999999998</v>
      </c>
      <c r="I32" s="53">
        <v>1.6E-2</v>
      </c>
    </row>
    <row r="33" spans="2:9" x14ac:dyDescent="0.25">
      <c r="B33" s="50" t="s">
        <v>56</v>
      </c>
      <c r="C33" s="50" t="s">
        <v>57</v>
      </c>
      <c r="D33" s="51">
        <v>55908</v>
      </c>
      <c r="E33" s="51">
        <v>54247</v>
      </c>
      <c r="F33" s="52">
        <v>428069324</v>
      </c>
      <c r="G33" s="52">
        <v>7891</v>
      </c>
      <c r="H33" s="53">
        <v>0.97499999999999998</v>
      </c>
      <c r="I33" s="53">
        <v>2.3E-2</v>
      </c>
    </row>
    <row r="34" spans="2:9" x14ac:dyDescent="0.25">
      <c r="B34" s="50" t="s">
        <v>58</v>
      </c>
      <c r="C34" s="50" t="s">
        <v>57</v>
      </c>
      <c r="D34" s="51">
        <v>1385</v>
      </c>
      <c r="E34" s="51">
        <v>1370</v>
      </c>
      <c r="F34" s="52">
        <v>13016789</v>
      </c>
      <c r="G34" s="52">
        <v>9501</v>
      </c>
      <c r="H34" s="53">
        <v>0.99299999999999999</v>
      </c>
      <c r="I34" s="53">
        <v>7.0000000000000001E-3</v>
      </c>
    </row>
    <row r="35" spans="2:9" x14ac:dyDescent="0.25">
      <c r="B35" s="50" t="s">
        <v>59</v>
      </c>
      <c r="C35" s="50" t="s">
        <v>7</v>
      </c>
      <c r="D35" s="51">
        <v>2154</v>
      </c>
      <c r="E35" s="51">
        <v>2062</v>
      </c>
      <c r="F35" s="52">
        <v>18627716</v>
      </c>
      <c r="G35" s="52">
        <v>9034</v>
      </c>
      <c r="H35" s="53">
        <v>0.94599999999999995</v>
      </c>
      <c r="I35" s="53">
        <v>2.5000000000000001E-2</v>
      </c>
    </row>
    <row r="36" spans="2:9" x14ac:dyDescent="0.25">
      <c r="B36" s="50" t="s">
        <v>63</v>
      </c>
      <c r="C36" s="50" t="s">
        <v>64</v>
      </c>
      <c r="D36" s="51">
        <v>5774</v>
      </c>
      <c r="E36" s="51">
        <v>5711</v>
      </c>
      <c r="F36" s="52">
        <v>52164777</v>
      </c>
      <c r="G36" s="52">
        <v>9134</v>
      </c>
      <c r="H36" s="53">
        <v>0.99399999999999999</v>
      </c>
      <c r="I36" s="53">
        <v>5.0000000000000001E-3</v>
      </c>
    </row>
    <row r="37" spans="2:9" x14ac:dyDescent="0.25">
      <c r="B37" s="50" t="s">
        <v>65</v>
      </c>
      <c r="C37" s="50" t="s">
        <v>57</v>
      </c>
      <c r="D37" s="51">
        <v>57793</v>
      </c>
      <c r="E37" s="51">
        <v>56902</v>
      </c>
      <c r="F37" s="52">
        <v>387374496</v>
      </c>
      <c r="G37" s="52">
        <v>6808</v>
      </c>
      <c r="H37" s="53">
        <v>0.99199999999999999</v>
      </c>
      <c r="I37" s="53">
        <v>4.0000000000000001E-3</v>
      </c>
    </row>
    <row r="38" spans="2:9" x14ac:dyDescent="0.25">
      <c r="B38" s="50" t="s">
        <v>337</v>
      </c>
      <c r="C38" s="50" t="s">
        <v>66</v>
      </c>
      <c r="D38" s="51">
        <v>134014</v>
      </c>
      <c r="E38" s="51">
        <v>125906</v>
      </c>
      <c r="F38" s="52">
        <v>1050786741</v>
      </c>
      <c r="G38" s="52">
        <v>8346</v>
      </c>
      <c r="H38" s="53">
        <v>0.96499999999999997</v>
      </c>
      <c r="I38" s="53">
        <v>2.4E-2</v>
      </c>
    </row>
    <row r="39" spans="2:9" x14ac:dyDescent="0.25">
      <c r="B39" s="50" t="s">
        <v>67</v>
      </c>
      <c r="C39" s="50" t="s">
        <v>7</v>
      </c>
      <c r="D39" s="51">
        <v>2275</v>
      </c>
      <c r="E39" s="51">
        <v>2175</v>
      </c>
      <c r="F39" s="52">
        <v>16951691</v>
      </c>
      <c r="G39" s="52">
        <v>7794</v>
      </c>
      <c r="H39" s="53">
        <v>0.94699999999999995</v>
      </c>
      <c r="I39" s="53">
        <v>3.9E-2</v>
      </c>
    </row>
    <row r="40" spans="2:9" x14ac:dyDescent="0.25">
      <c r="B40" s="50" t="s">
        <v>68</v>
      </c>
      <c r="C40" s="50" t="s">
        <v>23</v>
      </c>
      <c r="D40" s="51">
        <v>29</v>
      </c>
      <c r="E40" s="51">
        <v>22</v>
      </c>
      <c r="F40" s="52">
        <v>211000</v>
      </c>
      <c r="G40" s="52">
        <v>9591</v>
      </c>
      <c r="H40" s="53">
        <v>1</v>
      </c>
      <c r="I40" s="53">
        <v>0</v>
      </c>
    </row>
    <row r="41" spans="2:9" x14ac:dyDescent="0.25">
      <c r="B41" s="50" t="s">
        <v>69</v>
      </c>
      <c r="C41" s="50" t="s">
        <v>7</v>
      </c>
      <c r="D41" s="51">
        <v>100</v>
      </c>
      <c r="E41" s="51">
        <v>91</v>
      </c>
      <c r="F41" s="52">
        <v>746449</v>
      </c>
      <c r="G41" s="52">
        <v>8203</v>
      </c>
      <c r="H41" s="53">
        <v>0.98899999999999999</v>
      </c>
      <c r="I41" s="53">
        <v>1.0999999999999999E-2</v>
      </c>
    </row>
    <row r="42" spans="2:9" x14ac:dyDescent="0.25">
      <c r="B42" s="50" t="s">
        <v>74</v>
      </c>
      <c r="C42" s="50" t="s">
        <v>61</v>
      </c>
      <c r="D42" s="51">
        <v>1758</v>
      </c>
      <c r="E42" s="51">
        <v>1621</v>
      </c>
      <c r="F42" s="52">
        <v>10081697</v>
      </c>
      <c r="G42" s="52">
        <v>6219</v>
      </c>
      <c r="H42" s="53">
        <v>1</v>
      </c>
      <c r="I42" s="53">
        <v>0</v>
      </c>
    </row>
    <row r="43" spans="2:9" x14ac:dyDescent="0.25">
      <c r="B43" s="50" t="s">
        <v>269</v>
      </c>
      <c r="C43" s="50" t="s">
        <v>281</v>
      </c>
      <c r="D43" s="51">
        <v>983</v>
      </c>
      <c r="E43" s="51">
        <v>870</v>
      </c>
      <c r="F43" s="52">
        <v>7426721</v>
      </c>
      <c r="G43" s="52">
        <v>8536</v>
      </c>
      <c r="H43" s="53">
        <v>0.88300000000000001</v>
      </c>
      <c r="I43" s="53">
        <v>8.4000000000000005E-2</v>
      </c>
    </row>
    <row r="44" spans="2:9" x14ac:dyDescent="0.25">
      <c r="B44" s="54" t="s">
        <v>77</v>
      </c>
      <c r="C44" s="54" t="s">
        <v>35</v>
      </c>
      <c r="D44" s="51">
        <v>45</v>
      </c>
      <c r="E44" s="51">
        <v>41</v>
      </c>
      <c r="F44" s="52">
        <v>398409</v>
      </c>
      <c r="G44" s="52">
        <v>9717</v>
      </c>
      <c r="H44" s="55">
        <v>0.56100000000000005</v>
      </c>
      <c r="I44" s="55">
        <v>0.22</v>
      </c>
    </row>
    <row r="45" spans="2:9" x14ac:dyDescent="0.25">
      <c r="B45" s="50" t="s">
        <v>78</v>
      </c>
      <c r="C45" s="50" t="s">
        <v>79</v>
      </c>
      <c r="D45" s="51">
        <v>1320</v>
      </c>
      <c r="E45" s="51">
        <v>1229</v>
      </c>
      <c r="F45" s="52">
        <v>9150050</v>
      </c>
      <c r="G45" s="52">
        <v>7445</v>
      </c>
      <c r="H45" s="53">
        <v>0.90200000000000002</v>
      </c>
      <c r="I45" s="53">
        <v>4.1000000000000002E-2</v>
      </c>
    </row>
    <row r="46" spans="2:9" x14ac:dyDescent="0.25">
      <c r="B46" s="50" t="s">
        <v>80</v>
      </c>
      <c r="C46" s="50" t="s">
        <v>79</v>
      </c>
      <c r="D46" s="51">
        <v>26</v>
      </c>
      <c r="E46" s="51">
        <v>24</v>
      </c>
      <c r="F46" s="52">
        <v>232767</v>
      </c>
      <c r="G46" s="52">
        <v>9699</v>
      </c>
      <c r="H46" s="53">
        <v>0.66700000000000004</v>
      </c>
      <c r="I46" s="53">
        <v>0.29199999999999998</v>
      </c>
    </row>
    <row r="47" spans="2:9" x14ac:dyDescent="0.25">
      <c r="B47" s="50" t="s">
        <v>81</v>
      </c>
      <c r="C47" s="50" t="s">
        <v>82</v>
      </c>
      <c r="D47" s="51">
        <v>4867</v>
      </c>
      <c r="E47" s="51">
        <v>4597</v>
      </c>
      <c r="F47" s="52">
        <v>40507553</v>
      </c>
      <c r="G47" s="52">
        <v>8812</v>
      </c>
      <c r="H47" s="53">
        <v>0.96599999999999997</v>
      </c>
      <c r="I47" s="53">
        <v>1.9E-2</v>
      </c>
    </row>
    <row r="48" spans="2:9" x14ac:dyDescent="0.25">
      <c r="B48" s="50" t="s">
        <v>83</v>
      </c>
      <c r="C48" s="50" t="s">
        <v>84</v>
      </c>
      <c r="D48" s="51">
        <v>5286</v>
      </c>
      <c r="E48" s="51">
        <v>5080</v>
      </c>
      <c r="F48" s="52">
        <v>45725304</v>
      </c>
      <c r="G48" s="52">
        <v>9001</v>
      </c>
      <c r="H48" s="53">
        <v>0.98299999999999998</v>
      </c>
      <c r="I48" s="53">
        <v>1.0999999999999999E-2</v>
      </c>
    </row>
    <row r="49" spans="2:9" x14ac:dyDescent="0.25">
      <c r="B49" s="50" t="s">
        <v>86</v>
      </c>
      <c r="C49" s="50" t="s">
        <v>87</v>
      </c>
      <c r="D49" s="51">
        <v>103</v>
      </c>
      <c r="E49" s="51">
        <v>98</v>
      </c>
      <c r="F49" s="52">
        <v>924147</v>
      </c>
      <c r="G49" s="52">
        <v>9430</v>
      </c>
      <c r="H49" s="53">
        <v>0.98</v>
      </c>
      <c r="I49" s="53">
        <v>0.02</v>
      </c>
    </row>
    <row r="50" spans="2:9" x14ac:dyDescent="0.25">
      <c r="B50" s="50" t="s">
        <v>88</v>
      </c>
      <c r="C50" s="50" t="s">
        <v>89</v>
      </c>
      <c r="D50" s="51">
        <v>29</v>
      </c>
      <c r="E50" s="51">
        <v>28</v>
      </c>
      <c r="F50" s="52">
        <v>247715</v>
      </c>
      <c r="G50" s="52">
        <v>8847</v>
      </c>
      <c r="H50" s="53">
        <v>1</v>
      </c>
      <c r="I50" s="53">
        <v>0</v>
      </c>
    </row>
    <row r="51" spans="2:9" x14ac:dyDescent="0.25">
      <c r="B51" s="50" t="s">
        <v>90</v>
      </c>
      <c r="C51" s="50" t="s">
        <v>91</v>
      </c>
      <c r="D51" s="51">
        <v>37162</v>
      </c>
      <c r="E51" s="51">
        <v>35646</v>
      </c>
      <c r="F51" s="52">
        <v>309332283</v>
      </c>
      <c r="G51" s="52">
        <v>8678</v>
      </c>
      <c r="H51" s="53">
        <v>0.99199999999999999</v>
      </c>
      <c r="I51" s="53">
        <v>4.0000000000000001E-3</v>
      </c>
    </row>
    <row r="52" spans="2:9" x14ac:dyDescent="0.25">
      <c r="B52" s="50" t="s">
        <v>92</v>
      </c>
      <c r="C52" s="50" t="s">
        <v>93</v>
      </c>
      <c r="D52" s="51">
        <v>7208</v>
      </c>
      <c r="E52" s="51">
        <v>6986</v>
      </c>
      <c r="F52" s="52">
        <v>59370598</v>
      </c>
      <c r="G52" s="52">
        <v>8499</v>
      </c>
      <c r="H52" s="53">
        <v>0.97799999999999998</v>
      </c>
      <c r="I52" s="53">
        <v>1.0999999999999999E-2</v>
      </c>
    </row>
    <row r="53" spans="2:9" x14ac:dyDescent="0.25">
      <c r="B53" s="50" t="s">
        <v>94</v>
      </c>
      <c r="C53" s="50" t="s">
        <v>61</v>
      </c>
      <c r="D53" s="51">
        <v>2561</v>
      </c>
      <c r="E53" s="51">
        <v>2445</v>
      </c>
      <c r="F53" s="52">
        <v>17129057</v>
      </c>
      <c r="G53" s="52">
        <v>7006</v>
      </c>
      <c r="H53" s="53">
        <v>0.60799999999999998</v>
      </c>
      <c r="I53" s="53">
        <v>0.33900000000000002</v>
      </c>
    </row>
    <row r="54" spans="2:9" x14ac:dyDescent="0.25">
      <c r="B54" s="50" t="s">
        <v>95</v>
      </c>
      <c r="C54" s="50" t="s">
        <v>96</v>
      </c>
      <c r="D54" s="51">
        <v>22</v>
      </c>
      <c r="E54" s="51">
        <v>22</v>
      </c>
      <c r="F54" s="52">
        <v>202249</v>
      </c>
      <c r="G54" s="52">
        <v>9193</v>
      </c>
      <c r="H54" s="53">
        <v>1</v>
      </c>
      <c r="I54" s="53">
        <v>0</v>
      </c>
    </row>
    <row r="55" spans="2:9" x14ac:dyDescent="0.25">
      <c r="B55" s="50" t="s">
        <v>97</v>
      </c>
      <c r="C55" s="50" t="s">
        <v>61</v>
      </c>
      <c r="D55" s="51">
        <v>3046</v>
      </c>
      <c r="E55" s="51">
        <v>2870</v>
      </c>
      <c r="F55" s="52">
        <v>11137931</v>
      </c>
      <c r="G55" s="52">
        <v>3881</v>
      </c>
      <c r="H55" s="53">
        <v>0.68700000000000006</v>
      </c>
      <c r="I55" s="53">
        <v>0.20399999999999999</v>
      </c>
    </row>
    <row r="56" spans="2:9" x14ac:dyDescent="0.25">
      <c r="B56" s="50" t="s">
        <v>99</v>
      </c>
      <c r="C56" s="50" t="s">
        <v>100</v>
      </c>
      <c r="D56" s="51">
        <v>9857</v>
      </c>
      <c r="E56" s="51">
        <v>9473</v>
      </c>
      <c r="F56" s="52">
        <v>67735635</v>
      </c>
      <c r="G56" s="52">
        <v>7150</v>
      </c>
      <c r="H56" s="53">
        <v>0.94799999999999995</v>
      </c>
      <c r="I56" s="53">
        <v>4.5999999999999999E-2</v>
      </c>
    </row>
    <row r="57" spans="2:9" x14ac:dyDescent="0.25">
      <c r="B57" s="50" t="s">
        <v>101</v>
      </c>
      <c r="C57" s="50" t="s">
        <v>102</v>
      </c>
      <c r="D57" s="51">
        <v>119131</v>
      </c>
      <c r="E57" s="51">
        <v>112419</v>
      </c>
      <c r="F57" s="52">
        <v>889709407</v>
      </c>
      <c r="G57" s="52">
        <v>7914</v>
      </c>
      <c r="H57" s="53">
        <v>0.97599999999999998</v>
      </c>
      <c r="I57" s="53">
        <v>1.6E-2</v>
      </c>
    </row>
    <row r="58" spans="2:9" x14ac:dyDescent="0.25">
      <c r="B58" s="50" t="s">
        <v>105</v>
      </c>
      <c r="C58" s="50" t="s">
        <v>106</v>
      </c>
      <c r="D58" s="51">
        <v>130</v>
      </c>
      <c r="E58" s="51">
        <v>123</v>
      </c>
      <c r="F58" s="52">
        <v>1185134</v>
      </c>
      <c r="G58" s="52">
        <v>9635</v>
      </c>
      <c r="H58" s="53">
        <v>1</v>
      </c>
      <c r="I58" s="53">
        <v>0</v>
      </c>
    </row>
    <row r="59" spans="2:9" x14ac:dyDescent="0.25">
      <c r="B59" s="50" t="s">
        <v>107</v>
      </c>
      <c r="C59" s="50" t="s">
        <v>108</v>
      </c>
      <c r="D59" s="51">
        <v>249151</v>
      </c>
      <c r="E59" s="51">
        <v>236596</v>
      </c>
      <c r="F59" s="52">
        <v>1623403071</v>
      </c>
      <c r="G59" s="52">
        <v>6861</v>
      </c>
      <c r="H59" s="53">
        <v>0.96199999999999997</v>
      </c>
      <c r="I59" s="53">
        <v>1.7999999999999999E-2</v>
      </c>
    </row>
    <row r="60" spans="2:9" x14ac:dyDescent="0.25">
      <c r="B60" s="50" t="s">
        <v>109</v>
      </c>
      <c r="C60" s="50" t="s">
        <v>61</v>
      </c>
      <c r="D60" s="51">
        <v>1348</v>
      </c>
      <c r="E60" s="51">
        <v>1315</v>
      </c>
      <c r="F60" s="52">
        <v>12720609</v>
      </c>
      <c r="G60" s="52">
        <v>9673</v>
      </c>
      <c r="H60" s="53">
        <v>0.95399999999999996</v>
      </c>
      <c r="I60" s="53">
        <v>3.5000000000000003E-2</v>
      </c>
    </row>
    <row r="61" spans="2:9" x14ac:dyDescent="0.25">
      <c r="B61" s="50" t="s">
        <v>110</v>
      </c>
      <c r="C61" s="50" t="s">
        <v>111</v>
      </c>
      <c r="D61" s="51">
        <v>1126</v>
      </c>
      <c r="E61" s="51">
        <v>1082</v>
      </c>
      <c r="F61" s="52">
        <v>9563434</v>
      </c>
      <c r="G61" s="52">
        <v>8839</v>
      </c>
      <c r="H61" s="53">
        <v>0.97199999999999998</v>
      </c>
      <c r="I61" s="53">
        <v>0.02</v>
      </c>
    </row>
    <row r="62" spans="2:9" x14ac:dyDescent="0.25">
      <c r="B62" s="50" t="s">
        <v>112</v>
      </c>
      <c r="C62" s="50" t="s">
        <v>104</v>
      </c>
      <c r="D62" s="51">
        <v>26</v>
      </c>
      <c r="E62" s="51">
        <v>23</v>
      </c>
      <c r="F62" s="52">
        <v>206130</v>
      </c>
      <c r="G62" s="52">
        <v>8962</v>
      </c>
      <c r="H62" s="53">
        <v>1</v>
      </c>
      <c r="I62" s="53">
        <v>0</v>
      </c>
    </row>
    <row r="63" spans="2:9" x14ac:dyDescent="0.25">
      <c r="B63" s="50" t="s">
        <v>113</v>
      </c>
      <c r="C63" s="50" t="s">
        <v>61</v>
      </c>
      <c r="D63" s="51">
        <v>8438</v>
      </c>
      <c r="E63" s="51">
        <v>8279</v>
      </c>
      <c r="F63" s="52">
        <v>65999202</v>
      </c>
      <c r="G63" s="52">
        <v>7972</v>
      </c>
      <c r="H63" s="53">
        <v>0.73099999999999998</v>
      </c>
      <c r="I63" s="53">
        <v>0.25</v>
      </c>
    </row>
    <row r="64" spans="2:9" x14ac:dyDescent="0.25">
      <c r="B64" s="50" t="s">
        <v>114</v>
      </c>
      <c r="C64" s="50" t="s">
        <v>115</v>
      </c>
      <c r="D64" s="51">
        <v>22827</v>
      </c>
      <c r="E64" s="51">
        <v>21529</v>
      </c>
      <c r="F64" s="52">
        <v>151601907</v>
      </c>
      <c r="G64" s="52">
        <v>7042</v>
      </c>
      <c r="H64" s="53">
        <v>0.66200000000000003</v>
      </c>
      <c r="I64" s="53">
        <v>0.32800000000000001</v>
      </c>
    </row>
    <row r="65" spans="2:9" x14ac:dyDescent="0.25">
      <c r="B65" s="50" t="s">
        <v>116</v>
      </c>
      <c r="C65" s="50" t="s">
        <v>39</v>
      </c>
      <c r="D65" s="51">
        <v>20998</v>
      </c>
      <c r="E65" s="51">
        <v>20499</v>
      </c>
      <c r="F65" s="52">
        <v>159990801</v>
      </c>
      <c r="G65" s="52">
        <v>7805</v>
      </c>
      <c r="H65" s="53">
        <v>0.97499999999999998</v>
      </c>
      <c r="I65" s="53">
        <v>2.1000000000000001E-2</v>
      </c>
    </row>
    <row r="66" spans="2:9" x14ac:dyDescent="0.25">
      <c r="B66" s="50" t="s">
        <v>120</v>
      </c>
      <c r="C66" s="50" t="s">
        <v>121</v>
      </c>
      <c r="D66" s="51">
        <v>27285</v>
      </c>
      <c r="E66" s="51">
        <v>26188</v>
      </c>
      <c r="F66" s="52">
        <v>195271480</v>
      </c>
      <c r="G66" s="52">
        <v>7457</v>
      </c>
      <c r="H66" s="53">
        <v>0.92900000000000005</v>
      </c>
      <c r="I66" s="53">
        <v>3.5000000000000003E-2</v>
      </c>
    </row>
    <row r="67" spans="2:9" x14ac:dyDescent="0.25">
      <c r="B67" s="50" t="s">
        <v>122</v>
      </c>
      <c r="C67" s="50" t="s">
        <v>123</v>
      </c>
      <c r="D67" s="51">
        <v>3137</v>
      </c>
      <c r="E67" s="51">
        <v>2956</v>
      </c>
      <c r="F67" s="52">
        <v>25700181</v>
      </c>
      <c r="G67" s="52">
        <v>8694</v>
      </c>
      <c r="H67" s="53">
        <v>0.96399999999999997</v>
      </c>
      <c r="I67" s="53">
        <v>2.5000000000000001E-2</v>
      </c>
    </row>
    <row r="68" spans="2:9" x14ac:dyDescent="0.25">
      <c r="B68" s="50" t="s">
        <v>124</v>
      </c>
      <c r="C68" s="50" t="s">
        <v>61</v>
      </c>
      <c r="D68" s="51">
        <v>1021</v>
      </c>
      <c r="E68" s="51">
        <v>976</v>
      </c>
      <c r="F68" s="52">
        <v>7336211</v>
      </c>
      <c r="G68" s="52">
        <v>7517</v>
      </c>
      <c r="H68" s="53">
        <v>0.79200000000000004</v>
      </c>
      <c r="I68" s="53">
        <v>9.0999999999999998E-2</v>
      </c>
    </row>
    <row r="69" spans="2:9" x14ac:dyDescent="0.25">
      <c r="B69" s="50" t="s">
        <v>125</v>
      </c>
      <c r="C69" s="50" t="s">
        <v>126</v>
      </c>
      <c r="D69" s="51">
        <v>9167</v>
      </c>
      <c r="E69" s="51">
        <v>8926</v>
      </c>
      <c r="F69" s="52">
        <v>79799809</v>
      </c>
      <c r="G69" s="52">
        <v>8940</v>
      </c>
      <c r="H69" s="53">
        <v>0.96699999999999997</v>
      </c>
      <c r="I69" s="53">
        <v>0.03</v>
      </c>
    </row>
    <row r="70" spans="2:9" x14ac:dyDescent="0.25">
      <c r="B70" s="50" t="s">
        <v>127</v>
      </c>
      <c r="C70" s="50" t="s">
        <v>128</v>
      </c>
      <c r="D70" s="51">
        <v>51</v>
      </c>
      <c r="E70" s="51">
        <v>37</v>
      </c>
      <c r="F70" s="52">
        <v>281922</v>
      </c>
      <c r="G70" s="52">
        <v>7620</v>
      </c>
      <c r="H70" s="53">
        <v>0.56799999999999995</v>
      </c>
      <c r="I70" s="53">
        <v>0.16200000000000001</v>
      </c>
    </row>
    <row r="71" spans="2:9" x14ac:dyDescent="0.25">
      <c r="B71" s="50" t="s">
        <v>130</v>
      </c>
      <c r="C71" s="50" t="s">
        <v>131</v>
      </c>
      <c r="D71" s="51">
        <v>4159</v>
      </c>
      <c r="E71" s="51">
        <v>3928</v>
      </c>
      <c r="F71" s="52">
        <v>32322637</v>
      </c>
      <c r="G71" s="52">
        <v>8229</v>
      </c>
      <c r="H71" s="53">
        <v>0.98399999999999999</v>
      </c>
      <c r="I71" s="53">
        <v>1.0999999999999999E-2</v>
      </c>
    </row>
    <row r="72" spans="2:9" x14ac:dyDescent="0.25">
      <c r="B72" s="50" t="s">
        <v>132</v>
      </c>
      <c r="C72" s="50" t="s">
        <v>133</v>
      </c>
      <c r="D72" s="51">
        <v>5006</v>
      </c>
      <c r="E72" s="51">
        <v>4697</v>
      </c>
      <c r="F72" s="52">
        <v>40751892</v>
      </c>
      <c r="G72" s="52">
        <v>8676</v>
      </c>
      <c r="H72" s="53">
        <v>0.96199999999999997</v>
      </c>
      <c r="I72" s="53">
        <v>2.1999999999999999E-2</v>
      </c>
    </row>
    <row r="73" spans="2:9" x14ac:dyDescent="0.25">
      <c r="B73" s="50" t="s">
        <v>134</v>
      </c>
      <c r="C73" s="50" t="s">
        <v>135</v>
      </c>
      <c r="D73" s="51">
        <v>226</v>
      </c>
      <c r="E73" s="51">
        <v>220</v>
      </c>
      <c r="F73" s="52">
        <v>1815257</v>
      </c>
      <c r="G73" s="52">
        <v>8251</v>
      </c>
      <c r="H73" s="53">
        <v>0.96799999999999997</v>
      </c>
      <c r="I73" s="53">
        <v>2.3E-2</v>
      </c>
    </row>
    <row r="74" spans="2:9" x14ac:dyDescent="0.25">
      <c r="B74" s="50" t="s">
        <v>137</v>
      </c>
      <c r="C74" s="50" t="s">
        <v>71</v>
      </c>
      <c r="D74" s="51">
        <v>3198</v>
      </c>
      <c r="E74" s="51">
        <v>3006</v>
      </c>
      <c r="F74" s="52">
        <v>28478872</v>
      </c>
      <c r="G74" s="52">
        <v>9474</v>
      </c>
      <c r="H74" s="53">
        <v>0.748</v>
      </c>
      <c r="I74" s="53">
        <v>0.191</v>
      </c>
    </row>
    <row r="75" spans="2:9" x14ac:dyDescent="0.25">
      <c r="B75" s="50" t="s">
        <v>141</v>
      </c>
      <c r="C75" s="50" t="s">
        <v>61</v>
      </c>
      <c r="D75" s="51">
        <v>4007</v>
      </c>
      <c r="E75" s="51">
        <v>3870</v>
      </c>
      <c r="F75" s="52">
        <v>24915868</v>
      </c>
      <c r="G75" s="52">
        <v>6438</v>
      </c>
      <c r="H75" s="53">
        <v>0.83699999999999997</v>
      </c>
      <c r="I75" s="53">
        <v>8.2000000000000003E-2</v>
      </c>
    </row>
    <row r="76" spans="2:9" x14ac:dyDescent="0.25">
      <c r="B76" s="50" t="s">
        <v>142</v>
      </c>
      <c r="C76" s="50" t="s">
        <v>143</v>
      </c>
      <c r="D76" s="51">
        <v>3317</v>
      </c>
      <c r="E76" s="51">
        <v>3187</v>
      </c>
      <c r="F76" s="52">
        <v>30231266</v>
      </c>
      <c r="G76" s="52">
        <v>9486</v>
      </c>
      <c r="H76" s="53">
        <v>0.95799999999999996</v>
      </c>
      <c r="I76" s="53">
        <v>2.3E-2</v>
      </c>
    </row>
    <row r="77" spans="2:9" x14ac:dyDescent="0.25">
      <c r="B77" s="50" t="s">
        <v>144</v>
      </c>
      <c r="C77" s="50" t="s">
        <v>61</v>
      </c>
      <c r="D77" s="51">
        <v>17</v>
      </c>
      <c r="E77" s="51">
        <v>15</v>
      </c>
      <c r="F77" s="52">
        <v>145000</v>
      </c>
      <c r="G77" s="52">
        <v>9667</v>
      </c>
      <c r="H77" s="53">
        <v>0.73299999999999998</v>
      </c>
      <c r="I77" s="53">
        <v>0.2</v>
      </c>
    </row>
    <row r="78" spans="2:9" x14ac:dyDescent="0.25">
      <c r="B78" s="50" t="s">
        <v>145</v>
      </c>
      <c r="C78" s="50" t="s">
        <v>146</v>
      </c>
      <c r="D78" s="51">
        <v>443</v>
      </c>
      <c r="E78" s="51">
        <v>414</v>
      </c>
      <c r="F78" s="52">
        <v>3414616</v>
      </c>
      <c r="G78" s="52">
        <v>8248</v>
      </c>
      <c r="H78" s="53">
        <v>0.94</v>
      </c>
      <c r="I78" s="53">
        <v>1.7000000000000001E-2</v>
      </c>
    </row>
    <row r="79" spans="2:9" x14ac:dyDescent="0.25">
      <c r="B79" s="50" t="s">
        <v>147</v>
      </c>
      <c r="C79" s="50" t="s">
        <v>148</v>
      </c>
      <c r="D79" s="51">
        <v>4930</v>
      </c>
      <c r="E79" s="51">
        <v>4750</v>
      </c>
      <c r="F79" s="52">
        <v>33578807</v>
      </c>
      <c r="G79" s="52">
        <v>7069</v>
      </c>
      <c r="H79" s="53">
        <v>1</v>
      </c>
      <c r="I79" s="53">
        <v>0</v>
      </c>
    </row>
    <row r="80" spans="2:9" x14ac:dyDescent="0.25">
      <c r="B80" s="50" t="s">
        <v>149</v>
      </c>
      <c r="C80" s="50" t="s">
        <v>150</v>
      </c>
      <c r="D80" s="51">
        <v>7800</v>
      </c>
      <c r="E80" s="51">
        <v>7393</v>
      </c>
      <c r="F80" s="52">
        <v>64569901</v>
      </c>
      <c r="G80" s="52">
        <v>8734</v>
      </c>
      <c r="H80" s="53">
        <v>0.82299999999999995</v>
      </c>
      <c r="I80" s="53">
        <v>0.16800000000000001</v>
      </c>
    </row>
    <row r="81" spans="2:9" x14ac:dyDescent="0.25">
      <c r="B81" s="50" t="s">
        <v>151</v>
      </c>
      <c r="C81" s="50" t="s">
        <v>152</v>
      </c>
      <c r="D81" s="51">
        <v>20</v>
      </c>
      <c r="E81" s="51">
        <v>19</v>
      </c>
      <c r="F81" s="52">
        <v>174126</v>
      </c>
      <c r="G81" s="52">
        <v>9165</v>
      </c>
      <c r="H81" s="53">
        <v>0.26300000000000001</v>
      </c>
      <c r="I81" s="53">
        <v>0.73699999999999999</v>
      </c>
    </row>
    <row r="82" spans="2:9" x14ac:dyDescent="0.25">
      <c r="B82" s="54" t="s">
        <v>153</v>
      </c>
      <c r="C82" s="54" t="s">
        <v>152</v>
      </c>
      <c r="D82" s="51">
        <v>14622</v>
      </c>
      <c r="E82" s="51">
        <v>13932</v>
      </c>
      <c r="F82" s="52">
        <v>120718990</v>
      </c>
      <c r="G82" s="52">
        <v>8665</v>
      </c>
      <c r="H82" s="55">
        <v>0.878</v>
      </c>
      <c r="I82" s="55">
        <v>0.111</v>
      </c>
    </row>
    <row r="83" spans="2:9" x14ac:dyDescent="0.25">
      <c r="B83" s="54" t="s">
        <v>154</v>
      </c>
      <c r="C83" s="54" t="s">
        <v>155</v>
      </c>
      <c r="D83" s="51">
        <v>1007</v>
      </c>
      <c r="E83" s="51">
        <v>975</v>
      </c>
      <c r="F83" s="52">
        <v>8235807</v>
      </c>
      <c r="G83" s="52">
        <v>8447</v>
      </c>
      <c r="H83" s="55">
        <v>0.97399999999999998</v>
      </c>
      <c r="I83" s="55">
        <v>1.7999999999999999E-2</v>
      </c>
    </row>
    <row r="84" spans="2:9" x14ac:dyDescent="0.25">
      <c r="B84" s="50" t="s">
        <v>156</v>
      </c>
      <c r="C84" s="50" t="s">
        <v>23</v>
      </c>
      <c r="D84" s="51">
        <v>8984</v>
      </c>
      <c r="E84" s="51">
        <v>8811</v>
      </c>
      <c r="F84" s="52">
        <v>73645098</v>
      </c>
      <c r="G84" s="52">
        <v>8358</v>
      </c>
      <c r="H84" s="53">
        <v>0.99199999999999999</v>
      </c>
      <c r="I84" s="53">
        <v>7.0000000000000001E-3</v>
      </c>
    </row>
    <row r="85" spans="2:9" x14ac:dyDescent="0.25">
      <c r="B85" s="50" t="s">
        <v>157</v>
      </c>
      <c r="C85" s="50" t="s">
        <v>158</v>
      </c>
      <c r="D85" s="51">
        <v>5547</v>
      </c>
      <c r="E85" s="51">
        <v>5405</v>
      </c>
      <c r="F85" s="52">
        <v>50710974</v>
      </c>
      <c r="G85" s="52">
        <v>9382</v>
      </c>
      <c r="H85" s="53">
        <v>0.997</v>
      </c>
      <c r="I85" s="53">
        <v>3.0000000000000001E-3</v>
      </c>
    </row>
    <row r="86" spans="2:9" x14ac:dyDescent="0.25">
      <c r="B86" s="50" t="s">
        <v>159</v>
      </c>
      <c r="C86" s="50" t="s">
        <v>76</v>
      </c>
      <c r="D86" s="51">
        <v>87744</v>
      </c>
      <c r="E86" s="51">
        <v>83500</v>
      </c>
      <c r="F86" s="52">
        <v>637427314</v>
      </c>
      <c r="G86" s="52">
        <v>7634</v>
      </c>
      <c r="H86" s="53">
        <v>0.91500000000000004</v>
      </c>
      <c r="I86" s="53">
        <v>7.4999999999999997E-2</v>
      </c>
    </row>
    <row r="87" spans="2:9" x14ac:dyDescent="0.25">
      <c r="B87" s="50" t="s">
        <v>160</v>
      </c>
      <c r="C87" s="50" t="s">
        <v>76</v>
      </c>
      <c r="D87" s="51">
        <v>1851</v>
      </c>
      <c r="E87" s="51">
        <v>1776</v>
      </c>
      <c r="F87" s="52">
        <v>16865044</v>
      </c>
      <c r="G87" s="52">
        <v>9496</v>
      </c>
      <c r="H87" s="53">
        <v>0.96299999999999997</v>
      </c>
      <c r="I87" s="53">
        <v>3.2000000000000001E-2</v>
      </c>
    </row>
    <row r="88" spans="2:9" x14ac:dyDescent="0.25">
      <c r="B88" s="50" t="s">
        <v>161</v>
      </c>
      <c r="C88" s="50" t="s">
        <v>162</v>
      </c>
      <c r="D88" s="51">
        <v>35905</v>
      </c>
      <c r="E88" s="51">
        <v>33978</v>
      </c>
      <c r="F88" s="52">
        <v>285558253</v>
      </c>
      <c r="G88" s="52">
        <v>8404</v>
      </c>
      <c r="H88" s="53">
        <v>0.97299999999999998</v>
      </c>
      <c r="I88" s="53">
        <v>1.7000000000000001E-2</v>
      </c>
    </row>
    <row r="89" spans="2:9" x14ac:dyDescent="0.25">
      <c r="B89" s="50" t="s">
        <v>164</v>
      </c>
      <c r="C89" s="50" t="s">
        <v>84</v>
      </c>
      <c r="D89" s="51">
        <v>3651</v>
      </c>
      <c r="E89" s="51">
        <v>3501</v>
      </c>
      <c r="F89" s="52">
        <v>26965682</v>
      </c>
      <c r="G89" s="52">
        <v>7702</v>
      </c>
      <c r="H89" s="53">
        <v>0.90200000000000002</v>
      </c>
      <c r="I89" s="53">
        <v>8.7999999999999995E-2</v>
      </c>
    </row>
    <row r="90" spans="2:9" x14ac:dyDescent="0.25">
      <c r="B90" s="50" t="s">
        <v>167</v>
      </c>
      <c r="C90" s="50" t="s">
        <v>166</v>
      </c>
      <c r="D90" s="51">
        <v>4259</v>
      </c>
      <c r="E90" s="51">
        <v>4123</v>
      </c>
      <c r="F90" s="52">
        <v>35428855</v>
      </c>
      <c r="G90" s="52">
        <v>8593</v>
      </c>
      <c r="H90" s="53">
        <v>0.98499999999999999</v>
      </c>
      <c r="I90" s="53">
        <v>6.0000000000000001E-3</v>
      </c>
    </row>
    <row r="91" spans="2:9" x14ac:dyDescent="0.25">
      <c r="B91" s="50" t="s">
        <v>168</v>
      </c>
      <c r="C91" s="50" t="s">
        <v>169</v>
      </c>
      <c r="D91" s="51">
        <v>1374</v>
      </c>
      <c r="E91" s="51">
        <v>1301</v>
      </c>
      <c r="F91" s="52">
        <v>10664815</v>
      </c>
      <c r="G91" s="52">
        <v>8197</v>
      </c>
      <c r="H91" s="53">
        <v>0.97199999999999998</v>
      </c>
      <c r="I91" s="53">
        <v>2.1000000000000001E-2</v>
      </c>
    </row>
    <row r="92" spans="2:9" x14ac:dyDescent="0.25">
      <c r="B92" s="54" t="s">
        <v>170</v>
      </c>
      <c r="C92" s="54" t="s">
        <v>171</v>
      </c>
      <c r="D92" s="51">
        <v>3950</v>
      </c>
      <c r="E92" s="51">
        <v>3937</v>
      </c>
      <c r="F92" s="52">
        <v>37338316</v>
      </c>
      <c r="G92" s="52">
        <v>9484</v>
      </c>
      <c r="H92" s="55">
        <v>0.98599999999999999</v>
      </c>
      <c r="I92" s="55">
        <v>1.2E-2</v>
      </c>
    </row>
    <row r="93" spans="2:9" x14ac:dyDescent="0.25">
      <c r="B93" s="50" t="s">
        <v>172</v>
      </c>
      <c r="C93" s="50" t="s">
        <v>173</v>
      </c>
      <c r="D93" s="51">
        <v>5605</v>
      </c>
      <c r="E93" s="51">
        <v>5434</v>
      </c>
      <c r="F93" s="52">
        <v>43793088</v>
      </c>
      <c r="G93" s="52">
        <v>8059</v>
      </c>
      <c r="H93" s="53">
        <v>0.97299999999999998</v>
      </c>
      <c r="I93" s="53">
        <v>2.1000000000000001E-2</v>
      </c>
    </row>
    <row r="94" spans="2:9" x14ac:dyDescent="0.25">
      <c r="B94" s="50" t="s">
        <v>271</v>
      </c>
      <c r="C94" s="50" t="s">
        <v>282</v>
      </c>
      <c r="D94" s="51">
        <v>100</v>
      </c>
      <c r="E94" s="51">
        <v>0</v>
      </c>
      <c r="F94" s="52">
        <v>0</v>
      </c>
      <c r="G94" s="52">
        <v>0</v>
      </c>
      <c r="H94" s="53">
        <v>0</v>
      </c>
      <c r="I94" s="53">
        <v>0</v>
      </c>
    </row>
    <row r="95" spans="2:9" x14ac:dyDescent="0.25">
      <c r="B95" s="50" t="s">
        <v>175</v>
      </c>
      <c r="C95" s="50" t="s">
        <v>176</v>
      </c>
      <c r="D95" s="51">
        <v>1229</v>
      </c>
      <c r="E95" s="51">
        <v>1119</v>
      </c>
      <c r="F95" s="52">
        <v>10336173</v>
      </c>
      <c r="G95" s="52">
        <v>9237</v>
      </c>
      <c r="H95" s="53">
        <v>0.60599999999999998</v>
      </c>
      <c r="I95" s="53">
        <v>0.28199999999999997</v>
      </c>
    </row>
    <row r="96" spans="2:9" x14ac:dyDescent="0.25">
      <c r="B96" s="50" t="s">
        <v>179</v>
      </c>
      <c r="C96" s="50" t="s">
        <v>104</v>
      </c>
      <c r="D96" s="51">
        <v>42</v>
      </c>
      <c r="E96" s="51">
        <v>40</v>
      </c>
      <c r="F96" s="52">
        <v>361890</v>
      </c>
      <c r="G96" s="52">
        <v>9047</v>
      </c>
      <c r="H96" s="53">
        <v>0.95</v>
      </c>
      <c r="I96" s="53">
        <v>0</v>
      </c>
    </row>
    <row r="97" spans="2:9" x14ac:dyDescent="0.25">
      <c r="B97" s="50" t="s">
        <v>181</v>
      </c>
      <c r="C97" s="50" t="s">
        <v>25</v>
      </c>
      <c r="D97" s="51">
        <v>375</v>
      </c>
      <c r="E97" s="51">
        <v>367</v>
      </c>
      <c r="F97" s="52">
        <v>3521076</v>
      </c>
      <c r="G97" s="52">
        <v>9594</v>
      </c>
      <c r="H97" s="53">
        <v>0.94799999999999995</v>
      </c>
      <c r="I97" s="53">
        <v>3.7999999999999999E-2</v>
      </c>
    </row>
    <row r="98" spans="2:9" x14ac:dyDescent="0.25">
      <c r="B98" s="50" t="s">
        <v>182</v>
      </c>
      <c r="C98" s="50" t="s">
        <v>25</v>
      </c>
      <c r="D98" s="51">
        <v>1051</v>
      </c>
      <c r="E98" s="51">
        <v>1005</v>
      </c>
      <c r="F98" s="52">
        <v>6494965</v>
      </c>
      <c r="G98" s="52">
        <v>6463</v>
      </c>
      <c r="H98" s="53">
        <v>0.91900000000000004</v>
      </c>
      <c r="I98" s="53">
        <v>5.6000000000000001E-2</v>
      </c>
    </row>
    <row r="99" spans="2:9" x14ac:dyDescent="0.25">
      <c r="B99" s="50" t="s">
        <v>183</v>
      </c>
      <c r="C99" s="50" t="s">
        <v>128</v>
      </c>
      <c r="D99" s="51">
        <v>33</v>
      </c>
      <c r="E99" s="51">
        <v>32</v>
      </c>
      <c r="F99" s="52">
        <v>290828</v>
      </c>
      <c r="G99" s="52">
        <v>9088</v>
      </c>
      <c r="H99" s="53">
        <v>0.65600000000000003</v>
      </c>
      <c r="I99" s="53">
        <v>0.313</v>
      </c>
    </row>
    <row r="100" spans="2:9" x14ac:dyDescent="0.25">
      <c r="B100" s="50" t="s">
        <v>184</v>
      </c>
      <c r="C100" s="50" t="s">
        <v>185</v>
      </c>
      <c r="D100" s="51">
        <v>16</v>
      </c>
      <c r="E100" s="51">
        <v>14</v>
      </c>
      <c r="F100" s="52">
        <v>115536</v>
      </c>
      <c r="G100" s="52">
        <v>8253</v>
      </c>
      <c r="H100" s="53">
        <v>0.71399999999999997</v>
      </c>
      <c r="I100" s="53">
        <v>0.28599999999999998</v>
      </c>
    </row>
    <row r="101" spans="2:9" x14ac:dyDescent="0.25">
      <c r="B101" s="50" t="s">
        <v>187</v>
      </c>
      <c r="C101" s="50" t="s">
        <v>61</v>
      </c>
      <c r="D101" s="51">
        <v>68</v>
      </c>
      <c r="E101" s="51">
        <v>63</v>
      </c>
      <c r="F101" s="52">
        <v>549579</v>
      </c>
      <c r="G101" s="52">
        <v>8723</v>
      </c>
      <c r="H101" s="53">
        <v>0.95599999999999996</v>
      </c>
      <c r="I101" s="53">
        <v>4.3999999999999997E-2</v>
      </c>
    </row>
    <row r="102" spans="2:9" x14ac:dyDescent="0.25">
      <c r="B102" s="50" t="s">
        <v>188</v>
      </c>
      <c r="C102" s="50" t="s">
        <v>61</v>
      </c>
      <c r="D102" s="51">
        <v>514</v>
      </c>
      <c r="E102" s="51">
        <v>503</v>
      </c>
      <c r="F102" s="52">
        <v>4846641</v>
      </c>
      <c r="G102" s="52">
        <v>9635</v>
      </c>
      <c r="H102" s="53">
        <v>0.94799999999999995</v>
      </c>
      <c r="I102" s="53">
        <v>4.3999999999999997E-2</v>
      </c>
    </row>
    <row r="103" spans="2:9" x14ac:dyDescent="0.25">
      <c r="B103" s="50" t="s">
        <v>189</v>
      </c>
      <c r="C103" s="50" t="s">
        <v>76</v>
      </c>
      <c r="D103" s="51">
        <v>57</v>
      </c>
      <c r="E103" s="51">
        <v>56</v>
      </c>
      <c r="F103" s="52">
        <v>532999</v>
      </c>
      <c r="G103" s="52">
        <v>9518</v>
      </c>
      <c r="H103" s="53">
        <v>0.96399999999999997</v>
      </c>
      <c r="I103" s="53">
        <v>1.7999999999999999E-2</v>
      </c>
    </row>
    <row r="104" spans="2:9" x14ac:dyDescent="0.25">
      <c r="B104" s="50" t="s">
        <v>190</v>
      </c>
      <c r="C104" s="50" t="s">
        <v>191</v>
      </c>
      <c r="D104" s="51">
        <v>15090</v>
      </c>
      <c r="E104" s="51">
        <v>14030</v>
      </c>
      <c r="F104" s="52">
        <v>91905474</v>
      </c>
      <c r="G104" s="52">
        <v>6551</v>
      </c>
      <c r="H104" s="53">
        <v>0.96699999999999997</v>
      </c>
      <c r="I104" s="53">
        <v>1.9E-2</v>
      </c>
    </row>
    <row r="105" spans="2:9" x14ac:dyDescent="0.25">
      <c r="B105" s="50" t="s">
        <v>192</v>
      </c>
      <c r="C105" s="50" t="s">
        <v>23</v>
      </c>
      <c r="D105" s="51">
        <v>6208</v>
      </c>
      <c r="E105" s="51">
        <v>6014</v>
      </c>
      <c r="F105" s="52">
        <v>52764412</v>
      </c>
      <c r="G105" s="52">
        <v>8774</v>
      </c>
      <c r="H105" s="53">
        <v>1</v>
      </c>
      <c r="I105" s="53">
        <v>0</v>
      </c>
    </row>
    <row r="106" spans="2:9" x14ac:dyDescent="0.25">
      <c r="B106" s="50" t="s">
        <v>193</v>
      </c>
      <c r="C106" s="50" t="s">
        <v>23</v>
      </c>
      <c r="D106" s="51">
        <v>4410</v>
      </c>
      <c r="E106" s="51">
        <v>4229</v>
      </c>
      <c r="F106" s="52">
        <v>38191659</v>
      </c>
      <c r="G106" s="52">
        <v>9031</v>
      </c>
      <c r="H106" s="53">
        <v>0.97799999999999998</v>
      </c>
      <c r="I106" s="53">
        <v>1.7999999999999999E-2</v>
      </c>
    </row>
    <row r="107" spans="2:9" x14ac:dyDescent="0.25">
      <c r="B107" s="50" t="s">
        <v>194</v>
      </c>
      <c r="C107" s="50" t="s">
        <v>195</v>
      </c>
      <c r="D107" s="51">
        <v>6262</v>
      </c>
      <c r="E107" s="51">
        <v>6105</v>
      </c>
      <c r="F107" s="52">
        <v>58002114</v>
      </c>
      <c r="G107" s="52">
        <v>9501</v>
      </c>
      <c r="H107" s="53">
        <v>0.71699999999999997</v>
      </c>
      <c r="I107" s="53">
        <v>0.26100000000000001</v>
      </c>
    </row>
    <row r="108" spans="2:9" x14ac:dyDescent="0.25">
      <c r="B108" s="50" t="s">
        <v>196</v>
      </c>
      <c r="C108" s="50" t="s">
        <v>197</v>
      </c>
      <c r="D108" s="51">
        <v>44665</v>
      </c>
      <c r="E108" s="51">
        <v>43442</v>
      </c>
      <c r="F108" s="52">
        <v>341292041</v>
      </c>
      <c r="G108" s="52">
        <v>7856</v>
      </c>
      <c r="H108" s="53">
        <v>0.94299999999999995</v>
      </c>
      <c r="I108" s="53">
        <v>4.3999999999999997E-2</v>
      </c>
    </row>
    <row r="109" spans="2:9" x14ac:dyDescent="0.25">
      <c r="B109" s="50" t="s">
        <v>198</v>
      </c>
      <c r="C109" s="50" t="s">
        <v>199</v>
      </c>
      <c r="D109" s="51">
        <v>3520</v>
      </c>
      <c r="E109" s="51">
        <v>3406</v>
      </c>
      <c r="F109" s="52">
        <v>29063889</v>
      </c>
      <c r="G109" s="52">
        <v>8533</v>
      </c>
      <c r="H109" s="53">
        <v>0.91600000000000004</v>
      </c>
      <c r="I109" s="53">
        <v>7.0000000000000007E-2</v>
      </c>
    </row>
    <row r="110" spans="2:9" x14ac:dyDescent="0.25">
      <c r="B110" s="50" t="s">
        <v>200</v>
      </c>
      <c r="C110" s="50" t="s">
        <v>201</v>
      </c>
      <c r="D110" s="51">
        <v>247549</v>
      </c>
      <c r="E110" s="51">
        <v>231534</v>
      </c>
      <c r="F110" s="52">
        <v>1659135277</v>
      </c>
      <c r="G110" s="52">
        <v>7166</v>
      </c>
      <c r="H110" s="53">
        <v>0.96299999999999997</v>
      </c>
      <c r="I110" s="53">
        <v>1.7999999999999999E-2</v>
      </c>
    </row>
    <row r="111" spans="2:9" x14ac:dyDescent="0.25">
      <c r="B111" s="50" t="s">
        <v>275</v>
      </c>
      <c r="C111" s="50" t="s">
        <v>284</v>
      </c>
      <c r="D111" s="51">
        <v>232</v>
      </c>
      <c r="E111" s="51">
        <v>206</v>
      </c>
      <c r="F111" s="52">
        <v>1393625</v>
      </c>
      <c r="G111" s="52">
        <v>6765</v>
      </c>
      <c r="H111" s="53">
        <v>0.51</v>
      </c>
      <c r="I111" s="53">
        <v>0.311</v>
      </c>
    </row>
    <row r="112" spans="2:9" x14ac:dyDescent="0.25">
      <c r="B112" s="50" t="s">
        <v>202</v>
      </c>
      <c r="C112" s="50" t="s">
        <v>178</v>
      </c>
      <c r="D112" s="51">
        <v>78462</v>
      </c>
      <c r="E112" s="51">
        <v>76237</v>
      </c>
      <c r="F112" s="52">
        <v>563219973</v>
      </c>
      <c r="G112" s="52">
        <v>7388</v>
      </c>
      <c r="H112" s="53">
        <v>0.82799999999999996</v>
      </c>
      <c r="I112" s="53">
        <v>0.151</v>
      </c>
    </row>
    <row r="113" spans="2:9" x14ac:dyDescent="0.25">
      <c r="B113" s="54" t="s">
        <v>203</v>
      </c>
      <c r="C113" s="54" t="s">
        <v>3</v>
      </c>
      <c r="D113" s="51">
        <v>108808</v>
      </c>
      <c r="E113" s="51">
        <v>105891</v>
      </c>
      <c r="F113" s="52">
        <v>838099703</v>
      </c>
      <c r="G113" s="52">
        <v>7915</v>
      </c>
      <c r="H113" s="55">
        <v>0.89600000000000002</v>
      </c>
      <c r="I113" s="55">
        <v>7.1999999999999995E-2</v>
      </c>
    </row>
    <row r="114" spans="2:9" x14ac:dyDescent="0.25">
      <c r="B114" s="50" t="s">
        <v>205</v>
      </c>
      <c r="C114" s="50" t="s">
        <v>206</v>
      </c>
      <c r="D114" s="51">
        <v>7552</v>
      </c>
      <c r="E114" s="51">
        <v>7039</v>
      </c>
      <c r="F114" s="52">
        <v>58706191</v>
      </c>
      <c r="G114" s="52">
        <v>8340</v>
      </c>
      <c r="H114" s="53">
        <v>0.95799999999999996</v>
      </c>
      <c r="I114" s="53">
        <v>2.1999999999999999E-2</v>
      </c>
    </row>
    <row r="115" spans="2:9" x14ac:dyDescent="0.25">
      <c r="B115" s="54" t="s">
        <v>276</v>
      </c>
      <c r="C115" s="54" t="s">
        <v>285</v>
      </c>
      <c r="D115" s="51">
        <v>261</v>
      </c>
      <c r="E115" s="51">
        <v>166</v>
      </c>
      <c r="F115" s="52">
        <v>1629164</v>
      </c>
      <c r="G115" s="52">
        <v>9814</v>
      </c>
      <c r="H115" s="55">
        <v>7.8E-2</v>
      </c>
      <c r="I115" s="55">
        <v>0.253</v>
      </c>
    </row>
    <row r="116" spans="2:9" x14ac:dyDescent="0.25">
      <c r="B116" s="50" t="s">
        <v>207</v>
      </c>
      <c r="C116" s="50" t="s">
        <v>61</v>
      </c>
      <c r="D116" s="51">
        <v>512</v>
      </c>
      <c r="E116" s="51">
        <v>500</v>
      </c>
      <c r="F116" s="52">
        <v>3598662</v>
      </c>
      <c r="G116" s="52">
        <v>7197</v>
      </c>
      <c r="H116" s="53">
        <v>0.89600000000000002</v>
      </c>
      <c r="I116" s="53">
        <v>8.7999999999999995E-2</v>
      </c>
    </row>
    <row r="117" spans="2:9" x14ac:dyDescent="0.25">
      <c r="B117" s="50" t="s">
        <v>208</v>
      </c>
      <c r="C117" s="50" t="s">
        <v>39</v>
      </c>
      <c r="D117" s="51">
        <v>115</v>
      </c>
      <c r="E117" s="51">
        <v>109</v>
      </c>
      <c r="F117" s="52">
        <v>825864</v>
      </c>
      <c r="G117" s="52">
        <v>7577</v>
      </c>
      <c r="H117" s="53">
        <v>0.99099999999999999</v>
      </c>
      <c r="I117" s="53">
        <v>0</v>
      </c>
    </row>
    <row r="118" spans="2:9" x14ac:dyDescent="0.25">
      <c r="B118" s="50" t="s">
        <v>209</v>
      </c>
      <c r="C118" s="50" t="s">
        <v>35</v>
      </c>
      <c r="D118" s="51">
        <v>18</v>
      </c>
      <c r="E118" s="51">
        <v>16</v>
      </c>
      <c r="F118" s="52">
        <v>148500</v>
      </c>
      <c r="G118" s="52">
        <v>9281</v>
      </c>
      <c r="H118" s="53">
        <v>0.5</v>
      </c>
      <c r="I118" s="53">
        <v>0.25</v>
      </c>
    </row>
    <row r="119" spans="2:9" x14ac:dyDescent="0.25">
      <c r="B119" s="50" t="s">
        <v>212</v>
      </c>
      <c r="C119" s="50" t="s">
        <v>213</v>
      </c>
      <c r="D119" s="51">
        <v>16319</v>
      </c>
      <c r="E119" s="51">
        <v>15358</v>
      </c>
      <c r="F119" s="52">
        <v>117430594</v>
      </c>
      <c r="G119" s="52">
        <v>7646</v>
      </c>
      <c r="H119" s="53">
        <v>0.91500000000000004</v>
      </c>
      <c r="I119" s="53">
        <v>6.0999999999999999E-2</v>
      </c>
    </row>
    <row r="120" spans="2:9" x14ac:dyDescent="0.25">
      <c r="B120" s="50" t="s">
        <v>214</v>
      </c>
      <c r="C120" s="50" t="s">
        <v>215</v>
      </c>
      <c r="D120" s="51">
        <v>13485</v>
      </c>
      <c r="E120" s="51">
        <v>12871</v>
      </c>
      <c r="F120" s="52">
        <v>99172034</v>
      </c>
      <c r="G120" s="52">
        <v>7705</v>
      </c>
      <c r="H120" s="53">
        <v>0.90700000000000003</v>
      </c>
      <c r="I120" s="53">
        <v>5.0999999999999997E-2</v>
      </c>
    </row>
    <row r="121" spans="2:9" x14ac:dyDescent="0.25">
      <c r="B121" s="50" t="s">
        <v>216</v>
      </c>
      <c r="C121" s="50" t="s">
        <v>217</v>
      </c>
      <c r="D121" s="51">
        <v>264366</v>
      </c>
      <c r="E121" s="51">
        <v>252312</v>
      </c>
      <c r="F121" s="52">
        <v>1780458085</v>
      </c>
      <c r="G121" s="52">
        <v>7057</v>
      </c>
      <c r="H121" s="53">
        <v>0.998</v>
      </c>
      <c r="I121" s="53">
        <v>1E-3</v>
      </c>
    </row>
    <row r="122" spans="2:9" x14ac:dyDescent="0.25">
      <c r="B122" s="50" t="s">
        <v>218</v>
      </c>
      <c r="C122" s="50" t="s">
        <v>166</v>
      </c>
      <c r="D122" s="51">
        <v>40937</v>
      </c>
      <c r="E122" s="51">
        <v>39199</v>
      </c>
      <c r="F122" s="52">
        <v>306638270</v>
      </c>
      <c r="G122" s="52">
        <v>7823</v>
      </c>
      <c r="H122" s="53">
        <v>0.97199999999999998</v>
      </c>
      <c r="I122" s="53">
        <v>2.4E-2</v>
      </c>
    </row>
    <row r="123" spans="2:9" x14ac:dyDescent="0.25">
      <c r="B123" s="50" t="s">
        <v>219</v>
      </c>
      <c r="C123" s="50" t="s">
        <v>61</v>
      </c>
      <c r="D123" s="51">
        <v>179</v>
      </c>
      <c r="E123" s="51">
        <v>162</v>
      </c>
      <c r="F123" s="52">
        <v>164178</v>
      </c>
      <c r="G123" s="52">
        <v>1013</v>
      </c>
      <c r="H123" s="53">
        <v>0.97499999999999998</v>
      </c>
      <c r="I123" s="53">
        <v>0</v>
      </c>
    </row>
    <row r="124" spans="2:9" x14ac:dyDescent="0.25">
      <c r="B124" s="50" t="s">
        <v>220</v>
      </c>
      <c r="C124" s="50" t="s">
        <v>7</v>
      </c>
      <c r="D124" s="51">
        <v>3913</v>
      </c>
      <c r="E124" s="51">
        <v>3448</v>
      </c>
      <c r="F124" s="52">
        <v>12584981</v>
      </c>
      <c r="G124" s="52">
        <v>3650</v>
      </c>
      <c r="H124" s="53">
        <v>0.95499999999999996</v>
      </c>
      <c r="I124" s="53">
        <v>1.7000000000000001E-2</v>
      </c>
    </row>
    <row r="125" spans="2:9" x14ac:dyDescent="0.25">
      <c r="B125" s="50" t="s">
        <v>221</v>
      </c>
      <c r="C125" s="50" t="s">
        <v>35</v>
      </c>
      <c r="D125" s="51">
        <v>103</v>
      </c>
      <c r="E125" s="51">
        <v>96</v>
      </c>
      <c r="F125" s="52">
        <v>884350</v>
      </c>
      <c r="G125" s="52">
        <v>9212</v>
      </c>
      <c r="H125" s="53">
        <v>0.68799999999999994</v>
      </c>
      <c r="I125" s="53">
        <v>0.16700000000000001</v>
      </c>
    </row>
    <row r="126" spans="2:9" x14ac:dyDescent="0.25">
      <c r="B126" s="50" t="s">
        <v>222</v>
      </c>
      <c r="C126" s="50" t="s">
        <v>223</v>
      </c>
      <c r="D126" s="51">
        <v>1522</v>
      </c>
      <c r="E126" s="51">
        <v>1438</v>
      </c>
      <c r="F126" s="52">
        <v>13101111</v>
      </c>
      <c r="G126" s="52">
        <v>9111</v>
      </c>
      <c r="H126" s="53">
        <v>0.93500000000000005</v>
      </c>
      <c r="I126" s="53">
        <v>2.5000000000000001E-2</v>
      </c>
    </row>
    <row r="127" spans="2:9" x14ac:dyDescent="0.25">
      <c r="B127" s="50" t="s">
        <v>224</v>
      </c>
      <c r="C127" s="50" t="s">
        <v>225</v>
      </c>
      <c r="D127" s="51">
        <v>14334</v>
      </c>
      <c r="E127" s="51">
        <v>13922</v>
      </c>
      <c r="F127" s="52">
        <v>109392292</v>
      </c>
      <c r="G127" s="52">
        <v>7858</v>
      </c>
      <c r="H127" s="53">
        <v>0.999</v>
      </c>
      <c r="I127" s="53">
        <v>1E-3</v>
      </c>
    </row>
    <row r="128" spans="2:9" x14ac:dyDescent="0.25">
      <c r="B128" s="50" t="s">
        <v>226</v>
      </c>
      <c r="C128" s="50" t="s">
        <v>227</v>
      </c>
      <c r="D128" s="51">
        <v>6075</v>
      </c>
      <c r="E128" s="51">
        <v>5859</v>
      </c>
      <c r="F128" s="52">
        <v>53717473</v>
      </c>
      <c r="G128" s="52">
        <v>9168</v>
      </c>
      <c r="H128" s="53">
        <v>0.91700000000000004</v>
      </c>
      <c r="I128" s="53">
        <v>4.2000000000000003E-2</v>
      </c>
    </row>
    <row r="129" spans="2:9" x14ac:dyDescent="0.25">
      <c r="B129" s="50" t="s">
        <v>228</v>
      </c>
      <c r="C129" s="50" t="s">
        <v>229</v>
      </c>
      <c r="D129" s="51">
        <v>1805</v>
      </c>
      <c r="E129" s="51">
        <v>1746</v>
      </c>
      <c r="F129" s="52">
        <v>12957058</v>
      </c>
      <c r="G129" s="52">
        <v>7421</v>
      </c>
      <c r="H129" s="53">
        <v>0.95199999999999996</v>
      </c>
      <c r="I129" s="53">
        <v>0.04</v>
      </c>
    </row>
    <row r="130" spans="2:9" x14ac:dyDescent="0.25">
      <c r="B130" s="50" t="s">
        <v>234</v>
      </c>
      <c r="C130" s="50" t="s">
        <v>61</v>
      </c>
      <c r="D130" s="51">
        <v>101</v>
      </c>
      <c r="E130" s="51">
        <v>85</v>
      </c>
      <c r="F130" s="52">
        <v>545768</v>
      </c>
      <c r="G130" s="52">
        <v>6421</v>
      </c>
      <c r="H130" s="53">
        <v>0.68200000000000005</v>
      </c>
      <c r="I130" s="53">
        <v>5.8999999999999997E-2</v>
      </c>
    </row>
    <row r="131" spans="2:9" x14ac:dyDescent="0.25">
      <c r="B131" s="50" t="s">
        <v>241</v>
      </c>
      <c r="C131" s="50" t="s">
        <v>242</v>
      </c>
      <c r="D131" s="51">
        <v>340</v>
      </c>
      <c r="E131" s="51">
        <v>302</v>
      </c>
      <c r="F131" s="52">
        <v>2374275</v>
      </c>
      <c r="G131" s="52">
        <v>7862</v>
      </c>
      <c r="H131" s="53">
        <v>0.99299999999999999</v>
      </c>
      <c r="I131" s="53">
        <v>7.0000000000000001E-3</v>
      </c>
    </row>
    <row r="132" spans="2:9" x14ac:dyDescent="0.25">
      <c r="B132" s="50" t="s">
        <v>243</v>
      </c>
      <c r="C132" s="50" t="s">
        <v>146</v>
      </c>
      <c r="D132" s="51">
        <v>7115</v>
      </c>
      <c r="E132" s="51">
        <v>6631</v>
      </c>
      <c r="F132" s="52">
        <v>39133639</v>
      </c>
      <c r="G132" s="52">
        <v>5902</v>
      </c>
      <c r="H132" s="53">
        <v>0.93799999999999994</v>
      </c>
      <c r="I132" s="53">
        <v>2.4E-2</v>
      </c>
    </row>
    <row r="133" spans="2:9" x14ac:dyDescent="0.25">
      <c r="B133" s="50" t="s">
        <v>244</v>
      </c>
      <c r="C133" s="50" t="s">
        <v>245</v>
      </c>
      <c r="D133" s="51">
        <v>701</v>
      </c>
      <c r="E133" s="51">
        <v>678</v>
      </c>
      <c r="F133" s="52">
        <v>6304744</v>
      </c>
      <c r="G133" s="52">
        <v>9299</v>
      </c>
      <c r="H133" s="53">
        <v>0.98499999999999999</v>
      </c>
      <c r="I133" s="53">
        <v>4.0000000000000001E-3</v>
      </c>
    </row>
    <row r="134" spans="2:9" x14ac:dyDescent="0.25">
      <c r="B134" s="50" t="s">
        <v>246</v>
      </c>
      <c r="C134" s="50" t="s">
        <v>247</v>
      </c>
      <c r="D134" s="51">
        <v>22607</v>
      </c>
      <c r="E134" s="51">
        <v>20707</v>
      </c>
      <c r="F134" s="52">
        <v>153190185</v>
      </c>
      <c r="G134" s="52">
        <v>7398</v>
      </c>
      <c r="H134" s="53">
        <v>0.96799999999999997</v>
      </c>
      <c r="I134" s="53">
        <v>1.6E-2</v>
      </c>
    </row>
    <row r="135" spans="2:9" x14ac:dyDescent="0.25">
      <c r="B135" s="50" t="s">
        <v>248</v>
      </c>
      <c r="C135" s="50" t="s">
        <v>35</v>
      </c>
      <c r="D135" s="51">
        <v>59</v>
      </c>
      <c r="E135" s="51">
        <v>52</v>
      </c>
      <c r="F135" s="52">
        <v>515500</v>
      </c>
      <c r="G135" s="52">
        <v>9913</v>
      </c>
      <c r="H135" s="53">
        <v>0.61499999999999999</v>
      </c>
      <c r="I135" s="53">
        <v>0.154</v>
      </c>
    </row>
    <row r="136" spans="2:9" x14ac:dyDescent="0.25">
      <c r="B136" s="50" t="s">
        <v>249</v>
      </c>
      <c r="C136" s="50" t="s">
        <v>250</v>
      </c>
      <c r="D136" s="51">
        <v>16336</v>
      </c>
      <c r="E136" s="51">
        <v>16163</v>
      </c>
      <c r="F136" s="52">
        <v>125580878</v>
      </c>
      <c r="G136" s="52">
        <v>7770</v>
      </c>
      <c r="H136" s="53">
        <v>0.995</v>
      </c>
      <c r="I136" s="53">
        <v>2E-3</v>
      </c>
    </row>
    <row r="137" spans="2:9" x14ac:dyDescent="0.25">
      <c r="B137" s="50" t="s">
        <v>251</v>
      </c>
      <c r="C137" s="50" t="s">
        <v>104</v>
      </c>
      <c r="D137" s="51">
        <v>50</v>
      </c>
      <c r="E137" s="51">
        <v>50</v>
      </c>
      <c r="F137" s="52">
        <v>463264</v>
      </c>
      <c r="G137" s="52">
        <v>9265</v>
      </c>
      <c r="H137" s="53">
        <v>0.86</v>
      </c>
      <c r="I137" s="53">
        <v>0.1</v>
      </c>
    </row>
    <row r="138" spans="2:9" x14ac:dyDescent="0.25">
      <c r="B138" s="50" t="s">
        <v>252</v>
      </c>
      <c r="C138" s="50" t="s">
        <v>253</v>
      </c>
      <c r="D138" s="51">
        <v>10755</v>
      </c>
      <c r="E138" s="51">
        <v>10541</v>
      </c>
      <c r="F138" s="52">
        <v>84335184</v>
      </c>
      <c r="G138" s="52">
        <v>8001</v>
      </c>
      <c r="H138" s="53">
        <v>0.98199999999999998</v>
      </c>
      <c r="I138" s="53">
        <v>1.2999999999999999E-2</v>
      </c>
    </row>
    <row r="139" spans="2:9" x14ac:dyDescent="0.25">
      <c r="B139" s="50" t="s">
        <v>254</v>
      </c>
      <c r="C139" s="50" t="s">
        <v>255</v>
      </c>
      <c r="D139" s="51">
        <v>4773</v>
      </c>
      <c r="E139" s="51">
        <v>4598</v>
      </c>
      <c r="F139" s="52">
        <v>37361170</v>
      </c>
      <c r="G139" s="52">
        <v>8126</v>
      </c>
      <c r="H139" s="53">
        <v>0.78900000000000003</v>
      </c>
      <c r="I139" s="53">
        <v>0.16600000000000001</v>
      </c>
    </row>
    <row r="140" spans="2:9" x14ac:dyDescent="0.25">
      <c r="B140" s="50" t="s">
        <v>256</v>
      </c>
      <c r="C140" s="50" t="s">
        <v>166</v>
      </c>
      <c r="D140" s="51">
        <v>12796</v>
      </c>
      <c r="E140" s="51">
        <v>12522</v>
      </c>
      <c r="F140" s="52">
        <v>114233335</v>
      </c>
      <c r="G140" s="52">
        <v>9123</v>
      </c>
      <c r="H140" s="53">
        <v>0.95799999999999996</v>
      </c>
      <c r="I140" s="53">
        <v>3.3000000000000002E-2</v>
      </c>
    </row>
    <row r="141" spans="2:9" x14ac:dyDescent="0.25">
      <c r="B141" s="50" t="s">
        <v>257</v>
      </c>
      <c r="C141" s="50" t="s">
        <v>258</v>
      </c>
      <c r="D141" s="51">
        <v>692</v>
      </c>
      <c r="E141" s="51">
        <v>596</v>
      </c>
      <c r="F141" s="52">
        <v>5681501</v>
      </c>
      <c r="G141" s="52">
        <v>9533</v>
      </c>
      <c r="H141" s="53">
        <v>0.77200000000000002</v>
      </c>
      <c r="I141" s="53">
        <v>0.106</v>
      </c>
    </row>
    <row r="142" spans="2:9" x14ac:dyDescent="0.25">
      <c r="B142" s="50" t="s">
        <v>259</v>
      </c>
      <c r="C142" s="50" t="s">
        <v>258</v>
      </c>
      <c r="D142" s="51">
        <v>197</v>
      </c>
      <c r="E142" s="51">
        <v>182</v>
      </c>
      <c r="F142" s="52">
        <v>1712185</v>
      </c>
      <c r="G142" s="52">
        <v>9408</v>
      </c>
      <c r="H142" s="53">
        <v>0.69799999999999995</v>
      </c>
      <c r="I142" s="53">
        <v>0.17599999999999999</v>
      </c>
    </row>
    <row r="143" spans="2:9" x14ac:dyDescent="0.25">
      <c r="B143" s="50" t="s">
        <v>260</v>
      </c>
      <c r="C143" s="50" t="s">
        <v>7</v>
      </c>
      <c r="D143" s="51">
        <v>613</v>
      </c>
      <c r="E143" s="51">
        <v>593</v>
      </c>
      <c r="F143" s="52">
        <v>5595281</v>
      </c>
      <c r="G143" s="52">
        <v>9436</v>
      </c>
      <c r="H143" s="53">
        <v>0.997</v>
      </c>
      <c r="I143" s="53">
        <v>3.0000000000000001E-3</v>
      </c>
    </row>
    <row r="144" spans="2:9" x14ac:dyDescent="0.25">
      <c r="B144" s="50"/>
      <c r="C144" s="50"/>
      <c r="D144" s="51"/>
      <c r="E144" s="51"/>
      <c r="F144" s="52"/>
      <c r="G144" s="52"/>
      <c r="H144" s="53"/>
      <c r="I144" s="53"/>
    </row>
    <row r="145" spans="2:9" x14ac:dyDescent="0.25">
      <c r="B145" s="50"/>
      <c r="C145" s="50"/>
      <c r="D145" s="51"/>
      <c r="E145" s="51"/>
      <c r="F145" s="52"/>
      <c r="G145" s="52"/>
      <c r="H145" s="53"/>
      <c r="I145" s="53"/>
    </row>
    <row r="146" spans="2:9" x14ac:dyDescent="0.25">
      <c r="B146" s="50"/>
      <c r="C146" s="50"/>
      <c r="D146" s="51"/>
      <c r="E146" s="51"/>
      <c r="F146" s="52"/>
      <c r="G146" s="52"/>
      <c r="H146" s="53"/>
      <c r="I146" s="53"/>
    </row>
    <row r="147" spans="2:9" x14ac:dyDescent="0.25">
      <c r="B147" s="50"/>
      <c r="C147" s="50"/>
      <c r="D147" s="51"/>
      <c r="E147" s="51"/>
      <c r="F147" s="52"/>
      <c r="G147" s="52"/>
      <c r="H147" s="53"/>
      <c r="I147" s="53"/>
    </row>
    <row r="148" spans="2:9" x14ac:dyDescent="0.25">
      <c r="B148" s="50"/>
      <c r="C148" s="50"/>
      <c r="D148" s="51"/>
      <c r="E148" s="51"/>
      <c r="F148" s="52"/>
      <c r="G148" s="52"/>
      <c r="H148" s="53"/>
      <c r="I148" s="53"/>
    </row>
    <row r="149" spans="2:9" x14ac:dyDescent="0.25">
      <c r="B149" s="50"/>
      <c r="C149" s="50"/>
      <c r="D149" s="51"/>
      <c r="E149" s="51"/>
      <c r="F149" s="52"/>
      <c r="G149" s="52"/>
      <c r="H149" s="53"/>
      <c r="I149" s="53"/>
    </row>
    <row r="150" spans="2:9" x14ac:dyDescent="0.25">
      <c r="B150" s="50"/>
      <c r="C150" s="50"/>
      <c r="D150" s="51"/>
      <c r="E150" s="51"/>
      <c r="F150" s="52"/>
      <c r="G150" s="52"/>
      <c r="H150" s="53"/>
      <c r="I150" s="53"/>
    </row>
    <row r="151" spans="2:9" x14ac:dyDescent="0.25">
      <c r="B151" s="50"/>
      <c r="C151" s="50"/>
      <c r="D151" s="51"/>
      <c r="E151" s="51"/>
      <c r="F151" s="52"/>
      <c r="G151" s="52"/>
      <c r="H151" s="53"/>
      <c r="I151" s="53"/>
    </row>
    <row r="152" spans="2:9" x14ac:dyDescent="0.25">
      <c r="B152" s="50"/>
      <c r="C152" s="50"/>
      <c r="D152" s="51"/>
      <c r="E152" s="51"/>
      <c r="F152" s="52"/>
      <c r="G152" s="52"/>
      <c r="H152" s="53"/>
      <c r="I152" s="53"/>
    </row>
    <row r="153" spans="2:9" x14ac:dyDescent="0.25">
      <c r="B153" s="50"/>
      <c r="C153" s="50"/>
      <c r="D153" s="51"/>
      <c r="E153" s="51"/>
      <c r="F153" s="52"/>
      <c r="G153" s="52"/>
      <c r="H153" s="53"/>
      <c r="I153" s="53"/>
    </row>
    <row r="154" spans="2:9" x14ac:dyDescent="0.25">
      <c r="B154" s="50"/>
      <c r="C154" s="50"/>
      <c r="D154" s="51"/>
      <c r="E154" s="51"/>
      <c r="F154" s="52"/>
      <c r="G154" s="52"/>
      <c r="H154" s="53"/>
      <c r="I154" s="53"/>
    </row>
    <row r="155" spans="2:9" x14ac:dyDescent="0.25">
      <c r="B155" s="50"/>
      <c r="C155" s="50"/>
      <c r="D155" s="51"/>
      <c r="E155" s="51"/>
      <c r="F155" s="52"/>
      <c r="G155" s="52"/>
      <c r="H155" s="53"/>
      <c r="I155" s="53"/>
    </row>
    <row r="156" spans="2:9" x14ac:dyDescent="0.25">
      <c r="B156" s="50"/>
      <c r="C156" s="50"/>
      <c r="D156" s="51"/>
      <c r="E156" s="51"/>
      <c r="F156" s="52"/>
      <c r="G156" s="52"/>
      <c r="H156" s="53"/>
      <c r="I156" s="53"/>
    </row>
    <row r="157" spans="2:9" x14ac:dyDescent="0.25">
      <c r="B157" s="50"/>
      <c r="C157" s="50"/>
      <c r="D157" s="51"/>
      <c r="E157" s="51"/>
      <c r="F157" s="52"/>
      <c r="G157" s="52"/>
      <c r="H157" s="53"/>
      <c r="I157" s="53"/>
    </row>
    <row r="158" spans="2:9" x14ac:dyDescent="0.25">
      <c r="B158" s="50"/>
      <c r="C158" s="50"/>
      <c r="D158" s="51"/>
      <c r="E158" s="51"/>
      <c r="F158" s="52"/>
      <c r="G158" s="52"/>
      <c r="H158" s="53"/>
      <c r="I158" s="53"/>
    </row>
    <row r="159" spans="2:9" x14ac:dyDescent="0.25">
      <c r="B159" s="50"/>
      <c r="C159" s="50"/>
      <c r="D159" s="51"/>
      <c r="E159" s="51"/>
      <c r="F159" s="52"/>
      <c r="G159" s="52"/>
      <c r="H159" s="53"/>
      <c r="I159" s="53"/>
    </row>
    <row r="160" spans="2:9" x14ac:dyDescent="0.25">
      <c r="B160" s="50"/>
      <c r="C160" s="50"/>
      <c r="D160" s="51"/>
      <c r="E160" s="51"/>
      <c r="F160" s="52"/>
      <c r="G160" s="52"/>
      <c r="H160" s="53"/>
      <c r="I160" s="53"/>
    </row>
    <row r="161" spans="2:9" x14ac:dyDescent="0.25">
      <c r="B161" s="50"/>
      <c r="C161" s="50"/>
      <c r="D161" s="51"/>
      <c r="E161" s="51"/>
      <c r="F161" s="52"/>
      <c r="G161" s="52"/>
      <c r="H161" s="53"/>
      <c r="I161" s="53"/>
    </row>
    <row r="162" spans="2:9" x14ac:dyDescent="0.25">
      <c r="B162" s="50"/>
      <c r="C162" s="50"/>
      <c r="D162" s="51"/>
      <c r="E162" s="51"/>
      <c r="F162" s="52"/>
      <c r="G162" s="52"/>
      <c r="H162" s="53"/>
      <c r="I162" s="53"/>
    </row>
    <row r="163" spans="2:9" x14ac:dyDescent="0.25">
      <c r="B163" s="50"/>
      <c r="C163" s="50"/>
      <c r="D163" s="51"/>
      <c r="E163" s="51"/>
      <c r="F163" s="52"/>
      <c r="G163" s="52"/>
      <c r="H163" s="53"/>
      <c r="I163" s="53"/>
    </row>
  </sheetData>
  <sheetProtection sort="0" autoFilter="0"/>
  <protectedRanges>
    <protectedRange sqref="B3:I3" name="Range1"/>
  </protectedRanges>
  <autoFilter ref="B3:I126" xr:uid="{00000000-0009-0000-0000-000001000000}">
    <sortState ref="B4:I137">
      <sortCondition ref="B3:B130"/>
    </sortState>
  </autoFilter>
  <mergeCells count="2">
    <mergeCell ref="B2:C2"/>
    <mergeCell ref="D2:I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5"/>
  <sheetViews>
    <sheetView topLeftCell="B1" workbookViewId="0">
      <selection activeCell="B2" sqref="B2:C2"/>
    </sheetView>
  </sheetViews>
  <sheetFormatPr defaultRowHeight="15" x14ac:dyDescent="0.25"/>
  <cols>
    <col min="1" max="1" width="0" hidden="1" customWidth="1"/>
    <col min="2" max="2" width="61" customWidth="1"/>
    <col min="3" max="3" width="92" customWidth="1"/>
  </cols>
  <sheetData>
    <row r="1" spans="1:3" s="4" customFormat="1" ht="115.5" customHeight="1" thickTop="1" thickBot="1" x14ac:dyDescent="0.35">
      <c r="A1" s="5"/>
      <c r="B1" s="9"/>
      <c r="C1" s="10"/>
    </row>
    <row r="2" spans="1:3" s="6" customFormat="1" ht="21.75" thickTop="1" thickBot="1" x14ac:dyDescent="0.35">
      <c r="B2" s="105" t="s">
        <v>307</v>
      </c>
      <c r="C2" s="106"/>
    </row>
    <row r="3" spans="1:3" ht="16.5" x14ac:dyDescent="0.3">
      <c r="B3" s="61" t="s">
        <v>308</v>
      </c>
      <c r="C3" s="61" t="s">
        <v>309</v>
      </c>
    </row>
    <row r="4" spans="1:3" ht="49.5" x14ac:dyDescent="0.25">
      <c r="B4" s="62" t="s">
        <v>311</v>
      </c>
      <c r="C4" s="63" t="s">
        <v>339</v>
      </c>
    </row>
    <row r="5" spans="1:3" ht="66" x14ac:dyDescent="0.25">
      <c r="B5" s="64" t="s">
        <v>333</v>
      </c>
      <c r="C5" s="63" t="s">
        <v>340</v>
      </c>
    </row>
    <row r="6" spans="1:3" ht="33" x14ac:dyDescent="0.25">
      <c r="B6" s="62" t="s">
        <v>324</v>
      </c>
      <c r="C6" s="63" t="s">
        <v>341</v>
      </c>
    </row>
    <row r="7" spans="1:3" ht="33" x14ac:dyDescent="0.25">
      <c r="B7" s="64" t="s">
        <v>267</v>
      </c>
      <c r="C7" s="63" t="s">
        <v>342</v>
      </c>
    </row>
    <row r="8" spans="1:3" ht="16.5" x14ac:dyDescent="0.25">
      <c r="B8" s="64" t="s">
        <v>266</v>
      </c>
      <c r="C8" s="65" t="s">
        <v>343</v>
      </c>
    </row>
    <row r="9" spans="1:3" ht="16.5" x14ac:dyDescent="0.25">
      <c r="B9" s="64" t="s">
        <v>332</v>
      </c>
      <c r="C9" s="63" t="s">
        <v>344</v>
      </c>
    </row>
    <row r="10" spans="1:3" ht="148.5" x14ac:dyDescent="0.25">
      <c r="B10" s="64" t="s">
        <v>334</v>
      </c>
      <c r="C10" s="63" t="s">
        <v>345</v>
      </c>
    </row>
    <row r="11" spans="1:3" ht="33" x14ac:dyDescent="0.25">
      <c r="B11" s="64" t="s">
        <v>335</v>
      </c>
      <c r="C11" s="63" t="s">
        <v>346</v>
      </c>
    </row>
    <row r="12" spans="1:3" ht="33" x14ac:dyDescent="0.25">
      <c r="B12" s="64" t="s">
        <v>310</v>
      </c>
      <c r="C12" s="63" t="s">
        <v>347</v>
      </c>
    </row>
    <row r="13" spans="1:3" ht="66" x14ac:dyDescent="0.25">
      <c r="B13" s="62" t="s">
        <v>312</v>
      </c>
      <c r="C13" s="63" t="s">
        <v>350</v>
      </c>
    </row>
    <row r="14" spans="1:3" ht="15" customHeight="1" x14ac:dyDescent="0.25">
      <c r="B14" s="64" t="s">
        <v>336</v>
      </c>
      <c r="C14" s="63" t="s">
        <v>348</v>
      </c>
    </row>
    <row r="15" spans="1:3" ht="66" x14ac:dyDescent="0.25">
      <c r="B15" s="64" t="s">
        <v>331</v>
      </c>
      <c r="C15" s="63" t="s">
        <v>349</v>
      </c>
    </row>
  </sheetData>
  <sheetProtection algorithmName="SHA-256" hashValue="R1aIivoJCnfCAY2ld5f3/mxKbQpQ8/WJCSonRkqHb6Q=" saltValue="sj8rqlXMRQcqVAeDIHOjng==" spinCount="100000" sheet="1" objects="1" scenarios="1"/>
  <sortState ref="B4:C15">
    <sortCondition ref="B4:B15"/>
  </sortState>
  <mergeCells count="1">
    <mergeCell ref="B2:C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6"/>
  <sheetViews>
    <sheetView topLeftCell="B1" workbookViewId="0">
      <selection activeCell="B2" sqref="B2:C2"/>
    </sheetView>
  </sheetViews>
  <sheetFormatPr defaultColWidth="9.140625" defaultRowHeight="16.5" x14ac:dyDescent="0.3"/>
  <cols>
    <col min="1" max="1" width="0" style="1" hidden="1" customWidth="1"/>
    <col min="2" max="2" width="55.5703125" style="1" bestFit="1" customWidth="1"/>
    <col min="3" max="3" width="92" style="1" customWidth="1"/>
    <col min="4" max="16384" width="9.140625" style="1"/>
  </cols>
  <sheetData>
    <row r="1" spans="1:3" s="59" customFormat="1" ht="115.5" customHeight="1" thickTop="1" thickBot="1" x14ac:dyDescent="0.35">
      <c r="A1" s="58"/>
      <c r="B1" s="9"/>
      <c r="C1" s="10"/>
    </row>
    <row r="2" spans="1:3" s="60" customFormat="1" ht="21.75" thickTop="1" thickBot="1" x14ac:dyDescent="0.4">
      <c r="B2" s="105" t="s">
        <v>312</v>
      </c>
      <c r="C2" s="106"/>
    </row>
    <row r="3" spans="1:3" s="60" customFormat="1" ht="21" thickBot="1" x14ac:dyDescent="0.4"/>
    <row r="4" spans="1:3" s="60" customFormat="1" ht="54" customHeight="1" thickBot="1" x14ac:dyDescent="0.4">
      <c r="B4" s="107" t="s">
        <v>338</v>
      </c>
      <c r="C4" s="108"/>
    </row>
    <row r="5" spans="1:3" s="60" customFormat="1" ht="21" thickBot="1" x14ac:dyDescent="0.4"/>
    <row r="6" spans="1:3" ht="17.25" thickBot="1" x14ac:dyDescent="0.35">
      <c r="B6" s="42" t="s">
        <v>287</v>
      </c>
      <c r="C6" s="43" t="s">
        <v>288</v>
      </c>
    </row>
    <row r="7" spans="1:3" x14ac:dyDescent="0.3">
      <c r="B7" s="1" t="s">
        <v>38</v>
      </c>
      <c r="C7" s="1" t="s">
        <v>39</v>
      </c>
    </row>
    <row r="8" spans="1:3" x14ac:dyDescent="0.3">
      <c r="B8" s="1" t="s">
        <v>46</v>
      </c>
      <c r="C8" s="1" t="s">
        <v>47</v>
      </c>
    </row>
    <row r="9" spans="1:3" x14ac:dyDescent="0.3">
      <c r="B9" s="1" t="s">
        <v>50</v>
      </c>
      <c r="C9" s="1" t="s">
        <v>51</v>
      </c>
    </row>
    <row r="10" spans="1:3" x14ac:dyDescent="0.3">
      <c r="B10" s="1" t="s">
        <v>60</v>
      </c>
      <c r="C10" s="1" t="s">
        <v>61</v>
      </c>
    </row>
    <row r="11" spans="1:3" x14ac:dyDescent="0.3">
      <c r="B11" s="1" t="s">
        <v>62</v>
      </c>
      <c r="C11" s="1" t="s">
        <v>7</v>
      </c>
    </row>
    <row r="12" spans="1:3" x14ac:dyDescent="0.3">
      <c r="B12" s="1" t="s">
        <v>70</v>
      </c>
      <c r="C12" s="1" t="s">
        <v>71</v>
      </c>
    </row>
    <row r="13" spans="1:3" x14ac:dyDescent="0.3">
      <c r="B13" s="1" t="s">
        <v>72</v>
      </c>
      <c r="C13" s="1" t="s">
        <v>73</v>
      </c>
    </row>
    <row r="14" spans="1:3" x14ac:dyDescent="0.3">
      <c r="B14" s="1" t="s">
        <v>75</v>
      </c>
      <c r="C14" s="1" t="s">
        <v>76</v>
      </c>
    </row>
    <row r="15" spans="1:3" x14ac:dyDescent="0.3">
      <c r="B15" s="1" t="s">
        <v>85</v>
      </c>
      <c r="C15" s="1" t="s">
        <v>7</v>
      </c>
    </row>
    <row r="16" spans="1:3" x14ac:dyDescent="0.3">
      <c r="B16" s="1" t="s">
        <v>98</v>
      </c>
      <c r="C16" s="1" t="s">
        <v>61</v>
      </c>
    </row>
    <row r="17" spans="2:3" x14ac:dyDescent="0.3">
      <c r="B17" s="1" t="s">
        <v>103</v>
      </c>
      <c r="C17" s="1" t="s">
        <v>104</v>
      </c>
    </row>
    <row r="18" spans="2:3" x14ac:dyDescent="0.3">
      <c r="B18" s="1" t="s">
        <v>117</v>
      </c>
      <c r="C18" s="1" t="s">
        <v>61</v>
      </c>
    </row>
    <row r="19" spans="2:3" x14ac:dyDescent="0.3">
      <c r="B19" s="1" t="s">
        <v>118</v>
      </c>
      <c r="C19" s="1" t="s">
        <v>104</v>
      </c>
    </row>
    <row r="20" spans="2:3" x14ac:dyDescent="0.3">
      <c r="B20" s="1" t="s">
        <v>119</v>
      </c>
      <c r="C20" s="1" t="s">
        <v>7</v>
      </c>
    </row>
    <row r="21" spans="2:3" x14ac:dyDescent="0.3">
      <c r="B21" s="1" t="s">
        <v>129</v>
      </c>
      <c r="C21" s="1" t="s">
        <v>104</v>
      </c>
    </row>
    <row r="22" spans="2:3" x14ac:dyDescent="0.3">
      <c r="B22" s="1" t="s">
        <v>136</v>
      </c>
      <c r="C22" s="1" t="s">
        <v>71</v>
      </c>
    </row>
    <row r="23" spans="2:3" x14ac:dyDescent="0.3">
      <c r="B23" s="1" t="s">
        <v>138</v>
      </c>
      <c r="C23" s="1" t="s">
        <v>61</v>
      </c>
    </row>
    <row r="24" spans="2:3" x14ac:dyDescent="0.3">
      <c r="B24" s="1" t="s">
        <v>139</v>
      </c>
      <c r="C24" s="1" t="s">
        <v>140</v>
      </c>
    </row>
    <row r="25" spans="2:3" x14ac:dyDescent="0.3">
      <c r="B25" s="1" t="s">
        <v>163</v>
      </c>
      <c r="C25" s="1" t="s">
        <v>104</v>
      </c>
    </row>
    <row r="26" spans="2:3" x14ac:dyDescent="0.3">
      <c r="B26" s="1" t="s">
        <v>165</v>
      </c>
      <c r="C26" s="1" t="s">
        <v>166</v>
      </c>
    </row>
    <row r="27" spans="2:3" x14ac:dyDescent="0.3">
      <c r="B27" s="1" t="s">
        <v>174</v>
      </c>
      <c r="C27" s="1" t="s">
        <v>104</v>
      </c>
    </row>
    <row r="28" spans="2:3" x14ac:dyDescent="0.3">
      <c r="B28" s="1" t="s">
        <v>270</v>
      </c>
      <c r="C28" s="1" t="s">
        <v>282</v>
      </c>
    </row>
    <row r="29" spans="2:3" x14ac:dyDescent="0.3">
      <c r="B29" s="1" t="s">
        <v>272</v>
      </c>
      <c r="C29" s="1" t="s">
        <v>282</v>
      </c>
    </row>
    <row r="30" spans="2:3" x14ac:dyDescent="0.3">
      <c r="B30" s="1" t="s">
        <v>177</v>
      </c>
      <c r="C30" s="1" t="s">
        <v>178</v>
      </c>
    </row>
    <row r="31" spans="2:3" x14ac:dyDescent="0.3">
      <c r="B31" s="1" t="s">
        <v>273</v>
      </c>
      <c r="C31" s="1" t="s">
        <v>283</v>
      </c>
    </row>
    <row r="32" spans="2:3" x14ac:dyDescent="0.3">
      <c r="B32" s="1" t="s">
        <v>274</v>
      </c>
      <c r="C32" s="1" t="s">
        <v>274</v>
      </c>
    </row>
    <row r="33" spans="2:3" x14ac:dyDescent="0.3">
      <c r="B33" s="1" t="s">
        <v>180</v>
      </c>
      <c r="C33" s="1" t="s">
        <v>25</v>
      </c>
    </row>
    <row r="34" spans="2:3" x14ac:dyDescent="0.3">
      <c r="B34" s="1" t="s">
        <v>186</v>
      </c>
      <c r="C34" s="1" t="s">
        <v>61</v>
      </c>
    </row>
    <row r="35" spans="2:3" x14ac:dyDescent="0.3">
      <c r="B35" s="1" t="s">
        <v>204</v>
      </c>
      <c r="C35" s="1" t="s">
        <v>61</v>
      </c>
    </row>
    <row r="36" spans="2:3" x14ac:dyDescent="0.3">
      <c r="B36" s="1" t="s">
        <v>277</v>
      </c>
      <c r="C36" s="1" t="s">
        <v>286</v>
      </c>
    </row>
    <row r="37" spans="2:3" x14ac:dyDescent="0.3">
      <c r="B37" s="1" t="s">
        <v>210</v>
      </c>
      <c r="C37" s="1" t="s">
        <v>211</v>
      </c>
    </row>
    <row r="38" spans="2:3" x14ac:dyDescent="0.3">
      <c r="B38" s="1" t="s">
        <v>278</v>
      </c>
      <c r="C38" s="1" t="s">
        <v>23</v>
      </c>
    </row>
    <row r="39" spans="2:3" x14ac:dyDescent="0.3">
      <c r="B39" s="1" t="s">
        <v>230</v>
      </c>
      <c r="C39" s="1" t="s">
        <v>231</v>
      </c>
    </row>
    <row r="40" spans="2:3" x14ac:dyDescent="0.3">
      <c r="B40" s="1" t="s">
        <v>232</v>
      </c>
      <c r="C40" s="1" t="s">
        <v>166</v>
      </c>
    </row>
    <row r="41" spans="2:3" x14ac:dyDescent="0.3">
      <c r="B41" s="1" t="s">
        <v>233</v>
      </c>
      <c r="C41" s="1" t="s">
        <v>7</v>
      </c>
    </row>
    <row r="42" spans="2:3" x14ac:dyDescent="0.3">
      <c r="B42" s="1" t="s">
        <v>235</v>
      </c>
      <c r="C42" s="1" t="s">
        <v>236</v>
      </c>
    </row>
    <row r="43" spans="2:3" x14ac:dyDescent="0.3">
      <c r="B43" s="1" t="s">
        <v>237</v>
      </c>
      <c r="C43" s="1" t="s">
        <v>7</v>
      </c>
    </row>
    <row r="44" spans="2:3" x14ac:dyDescent="0.3">
      <c r="B44" s="1" t="s">
        <v>238</v>
      </c>
      <c r="C44" s="1" t="s">
        <v>7</v>
      </c>
    </row>
    <row r="45" spans="2:3" x14ac:dyDescent="0.3">
      <c r="B45" s="1" t="s">
        <v>239</v>
      </c>
      <c r="C45" s="1" t="s">
        <v>61</v>
      </c>
    </row>
    <row r="46" spans="2:3" x14ac:dyDescent="0.3">
      <c r="B46" s="1" t="s">
        <v>240</v>
      </c>
      <c r="C46" s="1" t="s">
        <v>61</v>
      </c>
    </row>
  </sheetData>
  <sheetProtection algorithmName="SHA-256" hashValue="3f/XA8MM7JaTRLqH6YmYM2WHtt5k3pyeVANsIxgIiyw=" saltValue="0kcoiRnwfDVvlIoRgjOz/w==" spinCount="100000" sheet="1" objects="1" scenarios="1"/>
  <sortState ref="B10:C49">
    <sortCondition ref="B10:B49"/>
  </sortState>
  <mergeCells count="2">
    <mergeCell ref="B2:C2"/>
    <mergeCell ref="B4:C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Y159"/>
  <sheetViews>
    <sheetView workbookViewId="0">
      <selection activeCell="O18" sqref="O18"/>
    </sheetView>
  </sheetViews>
  <sheetFormatPr defaultRowHeight="16.5" x14ac:dyDescent="0.3"/>
  <cols>
    <col min="1" max="1" width="15" style="66" customWidth="1"/>
    <col min="2" max="2" width="68.7109375" bestFit="1" customWidth="1"/>
    <col min="3" max="3" width="71" bestFit="1" customWidth="1"/>
    <col min="4" max="7" width="20.28515625" style="7" customWidth="1"/>
    <col min="8" max="9" width="20.28515625" customWidth="1"/>
    <col min="10" max="15" width="20.28515625" style="8" customWidth="1"/>
    <col min="16" max="25" width="20.28515625" customWidth="1"/>
  </cols>
  <sheetData>
    <row r="1" spans="1:25" s="44" customFormat="1" ht="50.25" thickBot="1" x14ac:dyDescent="0.3">
      <c r="A1" s="67" t="s">
        <v>293</v>
      </c>
      <c r="B1" s="41" t="s">
        <v>294</v>
      </c>
      <c r="C1" s="41" t="s">
        <v>295</v>
      </c>
      <c r="D1" s="40" t="s">
        <v>296</v>
      </c>
      <c r="E1" s="40" t="s">
        <v>297</v>
      </c>
      <c r="F1" s="40" t="s">
        <v>298</v>
      </c>
      <c r="G1" s="40" t="s">
        <v>325</v>
      </c>
      <c r="H1" s="41" t="s">
        <v>299</v>
      </c>
      <c r="I1" s="41" t="s">
        <v>300</v>
      </c>
      <c r="J1" s="45" t="s">
        <v>316</v>
      </c>
      <c r="K1" s="45" t="s">
        <v>317</v>
      </c>
      <c r="L1" s="45" t="s">
        <v>318</v>
      </c>
      <c r="M1" s="45" t="s">
        <v>326</v>
      </c>
      <c r="N1" s="45" t="s">
        <v>301</v>
      </c>
      <c r="O1" s="45" t="s">
        <v>327</v>
      </c>
      <c r="P1" s="40" t="s">
        <v>329</v>
      </c>
      <c r="Q1" s="40" t="s">
        <v>302</v>
      </c>
      <c r="R1" s="40" t="s">
        <v>303</v>
      </c>
      <c r="S1" s="40" t="s">
        <v>304</v>
      </c>
      <c r="T1" s="40" t="s">
        <v>328</v>
      </c>
      <c r="U1" s="41" t="s">
        <v>305</v>
      </c>
      <c r="V1" s="41" t="s">
        <v>306</v>
      </c>
      <c r="W1" s="45" t="s">
        <v>319</v>
      </c>
      <c r="X1" s="45" t="s">
        <v>320</v>
      </c>
      <c r="Y1" s="45" t="s">
        <v>321</v>
      </c>
    </row>
    <row r="2" spans="1:25" x14ac:dyDescent="0.3">
      <c r="A2" s="66">
        <v>44010</v>
      </c>
      <c r="B2" s="1" t="s">
        <v>280</v>
      </c>
      <c r="C2" s="1" t="s">
        <v>279</v>
      </c>
      <c r="D2" s="2">
        <v>2530887</v>
      </c>
      <c r="E2" s="2">
        <v>2406021</v>
      </c>
      <c r="F2" s="2">
        <v>46866</v>
      </c>
      <c r="G2" s="2">
        <v>76438</v>
      </c>
      <c r="H2" s="3">
        <v>18052300465</v>
      </c>
      <c r="I2" s="3">
        <v>7503</v>
      </c>
      <c r="J2" s="39">
        <v>0.95099999999999996</v>
      </c>
      <c r="K2" s="39">
        <v>3.4000000000000002E-2</v>
      </c>
      <c r="L2" s="39">
        <v>1.4999999999999999E-2</v>
      </c>
      <c r="M2" s="39">
        <v>0.95099999999999996</v>
      </c>
      <c r="N2" s="39">
        <v>1.7999999999999999E-2</v>
      </c>
      <c r="O2" s="39">
        <v>0.03</v>
      </c>
      <c r="P2" s="2">
        <v>85206</v>
      </c>
      <c r="Q2" s="2">
        <v>122957</v>
      </c>
      <c r="R2" s="2">
        <v>128816</v>
      </c>
      <c r="S2" s="2">
        <v>2904</v>
      </c>
      <c r="T2" s="2">
        <v>76438</v>
      </c>
      <c r="U2" s="3">
        <v>991651371</v>
      </c>
      <c r="V2" s="3">
        <v>7698</v>
      </c>
      <c r="W2" s="39">
        <v>0.96799999999999997</v>
      </c>
      <c r="X2" s="39">
        <v>1.4999999999999999E-2</v>
      </c>
      <c r="Y2" s="39">
        <v>1.7000000000000001E-2</v>
      </c>
    </row>
    <row r="3" spans="1:25" x14ac:dyDescent="0.3">
      <c r="A3" s="66">
        <v>44010</v>
      </c>
      <c r="B3" s="1" t="s">
        <v>322</v>
      </c>
      <c r="C3" s="1" t="s">
        <v>279</v>
      </c>
      <c r="D3" s="2">
        <v>40</v>
      </c>
      <c r="E3" s="2">
        <v>36</v>
      </c>
      <c r="F3" s="2">
        <v>3</v>
      </c>
      <c r="G3" s="2">
        <v>1</v>
      </c>
      <c r="H3" s="3">
        <v>345740</v>
      </c>
      <c r="I3" s="3">
        <v>9604</v>
      </c>
      <c r="J3" s="39">
        <v>0.83299999999999996</v>
      </c>
      <c r="K3" s="39">
        <v>0.13900000000000001</v>
      </c>
      <c r="L3" s="39">
        <v>2.8000000000000001E-2</v>
      </c>
      <c r="M3" s="39">
        <v>0.92300000000000004</v>
      </c>
      <c r="N3" s="39">
        <v>5.0999999999999997E-2</v>
      </c>
      <c r="O3" s="39">
        <v>2.5999999999999999E-2</v>
      </c>
      <c r="P3" s="2">
        <v>2</v>
      </c>
      <c r="Q3" s="2">
        <v>2</v>
      </c>
      <c r="R3" s="2">
        <v>3</v>
      </c>
      <c r="S3" s="2">
        <v>0</v>
      </c>
      <c r="T3" s="2">
        <v>1</v>
      </c>
      <c r="U3" s="3">
        <v>30000</v>
      </c>
      <c r="V3" s="3">
        <v>10000</v>
      </c>
      <c r="W3" s="39">
        <v>1</v>
      </c>
      <c r="X3" s="39">
        <v>0</v>
      </c>
      <c r="Y3" s="39">
        <v>0</v>
      </c>
    </row>
    <row r="4" spans="1:25" x14ac:dyDescent="0.3">
      <c r="A4" s="66">
        <v>44010</v>
      </c>
      <c r="B4" s="1" t="s">
        <v>2</v>
      </c>
      <c r="C4" s="1" t="s">
        <v>3</v>
      </c>
      <c r="D4" s="2">
        <v>187</v>
      </c>
      <c r="E4" s="2">
        <v>178</v>
      </c>
      <c r="F4" s="2">
        <v>5</v>
      </c>
      <c r="G4" s="2">
        <v>4</v>
      </c>
      <c r="H4" s="3">
        <v>1706476</v>
      </c>
      <c r="I4" s="3">
        <v>9587</v>
      </c>
      <c r="J4" s="39">
        <v>0.44400000000000001</v>
      </c>
      <c r="K4" s="39">
        <v>0.44400000000000001</v>
      </c>
      <c r="L4" s="39">
        <v>0.112</v>
      </c>
      <c r="M4" s="39">
        <v>0.95199999999999996</v>
      </c>
      <c r="N4" s="39">
        <v>2.7E-2</v>
      </c>
      <c r="O4" s="39">
        <v>2.1000000000000001E-2</v>
      </c>
      <c r="P4" s="2">
        <v>8</v>
      </c>
      <c r="Q4" s="2">
        <v>10</v>
      </c>
      <c r="R4" s="2">
        <v>13</v>
      </c>
      <c r="S4" s="2">
        <v>1</v>
      </c>
      <c r="T4" s="2">
        <v>4</v>
      </c>
      <c r="U4" s="3">
        <v>130000</v>
      </c>
      <c r="V4" s="3">
        <v>10000</v>
      </c>
      <c r="W4" s="39">
        <v>1</v>
      </c>
      <c r="X4" s="39">
        <v>0</v>
      </c>
      <c r="Y4" s="39">
        <v>0</v>
      </c>
    </row>
    <row r="5" spans="1:25" x14ac:dyDescent="0.3">
      <c r="A5" s="66">
        <v>44010</v>
      </c>
      <c r="B5" s="1" t="s">
        <v>4</v>
      </c>
      <c r="C5" s="1" t="s">
        <v>5</v>
      </c>
      <c r="D5" s="2">
        <v>188</v>
      </c>
      <c r="E5" s="2">
        <v>175</v>
      </c>
      <c r="F5" s="2">
        <v>1</v>
      </c>
      <c r="G5" s="2">
        <v>12</v>
      </c>
      <c r="H5" s="3">
        <v>1692423</v>
      </c>
      <c r="I5" s="3">
        <v>9671</v>
      </c>
      <c r="J5" s="39">
        <v>1</v>
      </c>
      <c r="K5" s="39">
        <v>0</v>
      </c>
      <c r="L5" s="39">
        <v>0</v>
      </c>
      <c r="M5" s="39">
        <v>0.93100000000000005</v>
      </c>
      <c r="N5" s="39">
        <v>5.0000000000000001E-3</v>
      </c>
      <c r="O5" s="39">
        <v>6.4000000000000001E-2</v>
      </c>
      <c r="P5" s="2">
        <v>8</v>
      </c>
      <c r="Q5" s="2">
        <v>20</v>
      </c>
      <c r="R5" s="2">
        <v>16</v>
      </c>
      <c r="S5" s="2">
        <v>0</v>
      </c>
      <c r="T5" s="2">
        <v>12</v>
      </c>
      <c r="U5" s="3">
        <v>160000</v>
      </c>
      <c r="V5" s="3">
        <v>10000</v>
      </c>
      <c r="W5" s="39">
        <v>1</v>
      </c>
      <c r="X5" s="39">
        <v>0</v>
      </c>
      <c r="Y5" s="39">
        <v>0</v>
      </c>
    </row>
    <row r="6" spans="1:25" x14ac:dyDescent="0.3">
      <c r="A6" s="66">
        <v>44010</v>
      </c>
      <c r="B6" s="1" t="s">
        <v>6</v>
      </c>
      <c r="C6" s="1" t="s">
        <v>7</v>
      </c>
      <c r="D6" s="2">
        <v>2520</v>
      </c>
      <c r="E6" s="2">
        <v>2294</v>
      </c>
      <c r="F6" s="2">
        <v>50</v>
      </c>
      <c r="G6" s="2">
        <v>176</v>
      </c>
      <c r="H6" s="3">
        <v>17290850</v>
      </c>
      <c r="I6" s="3">
        <v>7537</v>
      </c>
      <c r="J6" s="39">
        <v>0.82499999999999996</v>
      </c>
      <c r="K6" s="39">
        <v>7.0999999999999994E-2</v>
      </c>
      <c r="L6" s="39">
        <v>0.104</v>
      </c>
      <c r="M6" s="39">
        <v>0.91200000000000003</v>
      </c>
      <c r="N6" s="39">
        <v>1.7999999999999999E-2</v>
      </c>
      <c r="O6" s="39">
        <v>7.0000000000000007E-2</v>
      </c>
      <c r="P6" s="2">
        <v>178</v>
      </c>
      <c r="Q6" s="2">
        <v>133</v>
      </c>
      <c r="R6" s="2">
        <v>132</v>
      </c>
      <c r="S6" s="2">
        <v>3</v>
      </c>
      <c r="T6" s="2">
        <v>176</v>
      </c>
      <c r="U6" s="3">
        <v>955792</v>
      </c>
      <c r="V6" s="3">
        <v>7241</v>
      </c>
      <c r="W6" s="39">
        <v>0.78</v>
      </c>
      <c r="X6" s="39">
        <v>5.2999999999999999E-2</v>
      </c>
      <c r="Y6" s="39">
        <v>0.16700000000000001</v>
      </c>
    </row>
    <row r="7" spans="1:25" x14ac:dyDescent="0.3">
      <c r="A7" s="66">
        <v>44010</v>
      </c>
      <c r="B7" s="1" t="s">
        <v>8</v>
      </c>
      <c r="C7" s="1" t="s">
        <v>9</v>
      </c>
      <c r="D7" s="2">
        <v>2438</v>
      </c>
      <c r="E7" s="2">
        <v>2309</v>
      </c>
      <c r="F7" s="2">
        <v>72</v>
      </c>
      <c r="G7" s="2">
        <v>57</v>
      </c>
      <c r="H7" s="3">
        <v>18602849</v>
      </c>
      <c r="I7" s="3">
        <v>8057</v>
      </c>
      <c r="J7" s="39">
        <v>0.98699999999999999</v>
      </c>
      <c r="K7" s="39">
        <v>7.0000000000000001E-3</v>
      </c>
      <c r="L7" s="39">
        <v>6.0000000000000001E-3</v>
      </c>
      <c r="M7" s="39">
        <v>0.94699999999999995</v>
      </c>
      <c r="N7" s="39">
        <v>2.9000000000000001E-2</v>
      </c>
      <c r="O7" s="39">
        <v>2.3E-2</v>
      </c>
      <c r="P7" s="2">
        <v>57</v>
      </c>
      <c r="Q7" s="2">
        <v>139</v>
      </c>
      <c r="R7" s="2">
        <v>133</v>
      </c>
      <c r="S7" s="2">
        <v>6</v>
      </c>
      <c r="T7" s="2">
        <v>57</v>
      </c>
      <c r="U7" s="3">
        <v>1108991</v>
      </c>
      <c r="V7" s="3">
        <v>8338</v>
      </c>
      <c r="W7" s="39">
        <v>0.97699999999999998</v>
      </c>
      <c r="X7" s="39">
        <v>0</v>
      </c>
      <c r="Y7" s="39">
        <v>2.3E-2</v>
      </c>
    </row>
    <row r="8" spans="1:25" x14ac:dyDescent="0.3">
      <c r="A8" s="66">
        <v>44010</v>
      </c>
      <c r="B8" s="1" t="s">
        <v>10</v>
      </c>
      <c r="C8" s="1" t="s">
        <v>9</v>
      </c>
      <c r="D8" s="2">
        <v>13519</v>
      </c>
      <c r="E8" s="2">
        <v>12967</v>
      </c>
      <c r="F8" s="2">
        <v>285</v>
      </c>
      <c r="G8" s="2">
        <v>0</v>
      </c>
      <c r="H8" s="3">
        <v>91479780</v>
      </c>
      <c r="I8" s="3">
        <v>7055</v>
      </c>
      <c r="J8" s="39">
        <v>0.98499999999999999</v>
      </c>
      <c r="K8" s="39">
        <v>1.2999999999999999E-2</v>
      </c>
      <c r="L8" s="39">
        <v>2E-3</v>
      </c>
      <c r="M8" s="39">
        <v>0.96</v>
      </c>
      <c r="N8" s="39">
        <v>0.02</v>
      </c>
      <c r="O8" s="39">
        <v>0</v>
      </c>
      <c r="P8" s="2">
        <v>0</v>
      </c>
      <c r="Q8" s="2">
        <v>0</v>
      </c>
      <c r="R8" s="2">
        <v>0</v>
      </c>
      <c r="S8" s="2">
        <v>0</v>
      </c>
      <c r="T8" s="2">
        <v>0</v>
      </c>
      <c r="U8" s="3">
        <v>0</v>
      </c>
      <c r="V8" s="3">
        <v>0</v>
      </c>
      <c r="W8" s="39">
        <v>0</v>
      </c>
      <c r="X8" s="39">
        <v>0</v>
      </c>
      <c r="Y8" s="39">
        <v>0</v>
      </c>
    </row>
    <row r="9" spans="1:25" x14ac:dyDescent="0.3">
      <c r="A9" s="66">
        <v>44010</v>
      </c>
      <c r="B9" s="1" t="s">
        <v>11</v>
      </c>
      <c r="C9" s="1" t="s">
        <v>9</v>
      </c>
      <c r="D9" s="2">
        <v>48061</v>
      </c>
      <c r="E9" s="2">
        <v>46305</v>
      </c>
      <c r="F9" s="2">
        <v>740</v>
      </c>
      <c r="G9" s="2">
        <v>0</v>
      </c>
      <c r="H9" s="3">
        <v>381095174</v>
      </c>
      <c r="I9" s="3">
        <v>8230</v>
      </c>
      <c r="J9" s="39">
        <v>0.98899999999999999</v>
      </c>
      <c r="K9" s="39">
        <v>0.01</v>
      </c>
      <c r="L9" s="39">
        <v>1E-3</v>
      </c>
      <c r="M9" s="39">
        <v>0.96399999999999997</v>
      </c>
      <c r="N9" s="39">
        <v>1.4999999999999999E-2</v>
      </c>
      <c r="O9" s="39">
        <v>0</v>
      </c>
      <c r="P9" s="2">
        <v>0</v>
      </c>
      <c r="Q9" s="2">
        <v>0</v>
      </c>
      <c r="R9" s="2">
        <v>0</v>
      </c>
      <c r="S9" s="2">
        <v>0</v>
      </c>
      <c r="T9" s="2">
        <v>0</v>
      </c>
      <c r="U9" s="3">
        <v>0</v>
      </c>
      <c r="V9" s="3">
        <v>0</v>
      </c>
      <c r="W9" s="39">
        <v>0</v>
      </c>
      <c r="X9" s="39">
        <v>0</v>
      </c>
      <c r="Y9" s="39">
        <v>0</v>
      </c>
    </row>
    <row r="10" spans="1:25" x14ac:dyDescent="0.3">
      <c r="A10" s="66">
        <v>44010</v>
      </c>
      <c r="B10" s="1" t="s">
        <v>12</v>
      </c>
      <c r="C10" s="1" t="s">
        <v>13</v>
      </c>
      <c r="D10" s="2">
        <v>1825</v>
      </c>
      <c r="E10" s="2">
        <v>1768</v>
      </c>
      <c r="F10" s="2">
        <v>7</v>
      </c>
      <c r="G10" s="2">
        <v>50</v>
      </c>
      <c r="H10" s="3">
        <v>16787879</v>
      </c>
      <c r="I10" s="3">
        <v>9495</v>
      </c>
      <c r="J10" s="39">
        <v>0.99399999999999999</v>
      </c>
      <c r="K10" s="39">
        <v>3.0000000000000001E-3</v>
      </c>
      <c r="L10" s="39">
        <v>3.0000000000000001E-3</v>
      </c>
      <c r="M10" s="39">
        <v>0.96899999999999997</v>
      </c>
      <c r="N10" s="39">
        <v>3.0000000000000001E-3</v>
      </c>
      <c r="O10" s="39">
        <v>2.7E-2</v>
      </c>
      <c r="P10" s="2">
        <v>41</v>
      </c>
      <c r="Q10" s="2">
        <v>121</v>
      </c>
      <c r="R10" s="2">
        <v>112</v>
      </c>
      <c r="S10" s="2">
        <v>0</v>
      </c>
      <c r="T10" s="2">
        <v>50</v>
      </c>
      <c r="U10" s="3">
        <v>1078078</v>
      </c>
      <c r="V10" s="3">
        <v>9626</v>
      </c>
      <c r="W10" s="39">
        <v>0.99099999999999999</v>
      </c>
      <c r="X10" s="39">
        <v>8.9999999999999993E-3</v>
      </c>
      <c r="Y10" s="39">
        <v>0</v>
      </c>
    </row>
    <row r="11" spans="1:25" x14ac:dyDescent="0.3">
      <c r="A11" s="66">
        <v>44010</v>
      </c>
      <c r="B11" s="1" t="s">
        <v>14</v>
      </c>
      <c r="C11" s="1" t="s">
        <v>7</v>
      </c>
      <c r="D11" s="2">
        <v>5441</v>
      </c>
      <c r="E11" s="2">
        <v>5204</v>
      </c>
      <c r="F11" s="2">
        <v>97</v>
      </c>
      <c r="G11" s="2">
        <v>140</v>
      </c>
      <c r="H11" s="3">
        <v>42382655</v>
      </c>
      <c r="I11" s="3">
        <v>8144</v>
      </c>
      <c r="J11" s="39">
        <v>0.99399999999999999</v>
      </c>
      <c r="K11" s="39">
        <v>2E-3</v>
      </c>
      <c r="L11" s="39">
        <v>4.0000000000000001E-3</v>
      </c>
      <c r="M11" s="39">
        <v>0.95599999999999996</v>
      </c>
      <c r="N11" s="39">
        <v>1.7999999999999999E-2</v>
      </c>
      <c r="O11" s="39">
        <v>2.5999999999999999E-2</v>
      </c>
      <c r="P11" s="2">
        <v>205</v>
      </c>
      <c r="Q11" s="2">
        <v>307</v>
      </c>
      <c r="R11" s="2">
        <v>344</v>
      </c>
      <c r="S11" s="2">
        <v>28</v>
      </c>
      <c r="T11" s="2">
        <v>140</v>
      </c>
      <c r="U11" s="3">
        <v>2724434</v>
      </c>
      <c r="V11" s="3">
        <v>7920</v>
      </c>
      <c r="W11" s="39">
        <v>0.97399999999999998</v>
      </c>
      <c r="X11" s="39">
        <v>3.0000000000000001E-3</v>
      </c>
      <c r="Y11" s="39">
        <v>2.3E-2</v>
      </c>
    </row>
    <row r="12" spans="1:25" x14ac:dyDescent="0.3">
      <c r="A12" s="66">
        <v>44010</v>
      </c>
      <c r="B12" s="1" t="s">
        <v>15</v>
      </c>
      <c r="C12" s="1" t="s">
        <v>16</v>
      </c>
      <c r="D12" s="2">
        <v>37</v>
      </c>
      <c r="E12" s="2">
        <v>34</v>
      </c>
      <c r="F12" s="2">
        <v>0</v>
      </c>
      <c r="G12" s="2">
        <v>0</v>
      </c>
      <c r="H12" s="3">
        <v>308800</v>
      </c>
      <c r="I12" s="3">
        <v>9082</v>
      </c>
      <c r="J12" s="39">
        <v>1</v>
      </c>
      <c r="K12" s="39">
        <v>0</v>
      </c>
      <c r="L12" s="39">
        <v>0</v>
      </c>
      <c r="M12" s="39">
        <v>0.91900000000000004</v>
      </c>
      <c r="N12" s="39">
        <v>0</v>
      </c>
      <c r="O12" s="39">
        <v>0</v>
      </c>
      <c r="P12" s="2">
        <v>0</v>
      </c>
      <c r="Q12" s="2">
        <v>3</v>
      </c>
      <c r="R12" s="2">
        <v>0</v>
      </c>
      <c r="S12" s="2">
        <v>0</v>
      </c>
      <c r="T12" s="2">
        <v>0</v>
      </c>
      <c r="U12" s="3">
        <v>0</v>
      </c>
      <c r="V12" s="3">
        <v>0</v>
      </c>
      <c r="W12" s="39">
        <v>1</v>
      </c>
      <c r="X12" s="39">
        <v>0</v>
      </c>
      <c r="Y12" s="39">
        <v>0</v>
      </c>
    </row>
    <row r="13" spans="1:25" x14ac:dyDescent="0.3">
      <c r="A13" s="66">
        <v>44010</v>
      </c>
      <c r="B13" s="1" t="s">
        <v>17</v>
      </c>
      <c r="C13" s="1" t="s">
        <v>3</v>
      </c>
      <c r="D13" s="2">
        <v>11249</v>
      </c>
      <c r="E13" s="2">
        <v>10463</v>
      </c>
      <c r="F13" s="2">
        <v>502</v>
      </c>
      <c r="G13" s="2">
        <v>284</v>
      </c>
      <c r="H13" s="3">
        <v>88563866</v>
      </c>
      <c r="I13" s="3">
        <v>8464</v>
      </c>
      <c r="J13" s="39">
        <v>0.57399999999999995</v>
      </c>
      <c r="K13" s="39">
        <v>0.28699999999999998</v>
      </c>
      <c r="L13" s="39">
        <v>0.13900000000000001</v>
      </c>
      <c r="M13" s="39">
        <v>0.93200000000000005</v>
      </c>
      <c r="N13" s="39">
        <v>4.2999999999999997E-2</v>
      </c>
      <c r="O13" s="39">
        <v>2.5000000000000001E-2</v>
      </c>
      <c r="P13" s="2">
        <v>422</v>
      </c>
      <c r="Q13" s="2">
        <v>630</v>
      </c>
      <c r="R13" s="2">
        <v>742</v>
      </c>
      <c r="S13" s="2">
        <v>26</v>
      </c>
      <c r="T13" s="2">
        <v>284</v>
      </c>
      <c r="U13" s="3">
        <v>6483585</v>
      </c>
      <c r="V13" s="3">
        <v>8738</v>
      </c>
      <c r="W13" s="39">
        <v>0.84499999999999997</v>
      </c>
      <c r="X13" s="39">
        <v>0.10199999999999999</v>
      </c>
      <c r="Y13" s="39">
        <v>5.2999999999999999E-2</v>
      </c>
    </row>
    <row r="14" spans="1:25" x14ac:dyDescent="0.3">
      <c r="A14" s="66">
        <v>44010</v>
      </c>
      <c r="B14" s="1" t="s">
        <v>18</v>
      </c>
      <c r="C14" s="1" t="s">
        <v>19</v>
      </c>
      <c r="D14" s="2">
        <v>2132</v>
      </c>
      <c r="E14" s="2">
        <v>1973</v>
      </c>
      <c r="F14" s="2">
        <v>12</v>
      </c>
      <c r="G14" s="2">
        <v>147</v>
      </c>
      <c r="H14" s="3">
        <v>19033163</v>
      </c>
      <c r="I14" s="3">
        <v>9647</v>
      </c>
      <c r="J14" s="39">
        <v>0.90700000000000003</v>
      </c>
      <c r="K14" s="39">
        <v>8.5000000000000006E-2</v>
      </c>
      <c r="L14" s="39">
        <v>8.0000000000000002E-3</v>
      </c>
      <c r="M14" s="39">
        <v>0.92700000000000005</v>
      </c>
      <c r="N14" s="39">
        <v>4.0000000000000001E-3</v>
      </c>
      <c r="O14" s="39">
        <v>6.9000000000000006E-2</v>
      </c>
      <c r="P14" s="2">
        <v>157</v>
      </c>
      <c r="Q14" s="2">
        <v>161</v>
      </c>
      <c r="R14" s="2">
        <v>167</v>
      </c>
      <c r="S14" s="2">
        <v>4</v>
      </c>
      <c r="T14" s="2">
        <v>147</v>
      </c>
      <c r="U14" s="3">
        <v>1640315</v>
      </c>
      <c r="V14" s="3">
        <v>9822</v>
      </c>
      <c r="W14" s="39">
        <v>0.98199999999999998</v>
      </c>
      <c r="X14" s="39">
        <v>1.2E-2</v>
      </c>
      <c r="Y14" s="39">
        <v>6.0000000000000001E-3</v>
      </c>
    </row>
    <row r="15" spans="1:25" x14ac:dyDescent="0.3">
      <c r="A15" s="66">
        <v>44010</v>
      </c>
      <c r="B15" s="1" t="s">
        <v>20</v>
      </c>
      <c r="C15" s="1" t="s">
        <v>21</v>
      </c>
      <c r="D15" s="2">
        <v>2842</v>
      </c>
      <c r="E15" s="2">
        <v>2811</v>
      </c>
      <c r="F15" s="2">
        <v>22</v>
      </c>
      <c r="G15" s="2">
        <v>9</v>
      </c>
      <c r="H15" s="3">
        <v>22896115</v>
      </c>
      <c r="I15" s="3">
        <v>8145</v>
      </c>
      <c r="J15" s="39">
        <v>0.55700000000000005</v>
      </c>
      <c r="K15" s="39">
        <v>0.17299999999999999</v>
      </c>
      <c r="L15" s="39">
        <v>0.27</v>
      </c>
      <c r="M15" s="39">
        <v>0.98899999999999999</v>
      </c>
      <c r="N15" s="39">
        <v>8.0000000000000002E-3</v>
      </c>
      <c r="O15" s="39">
        <v>3.0000000000000001E-3</v>
      </c>
      <c r="P15" s="2">
        <v>14</v>
      </c>
      <c r="Q15" s="2">
        <v>199</v>
      </c>
      <c r="R15" s="2">
        <v>203</v>
      </c>
      <c r="S15" s="2">
        <v>1</v>
      </c>
      <c r="T15" s="2">
        <v>9</v>
      </c>
      <c r="U15" s="3">
        <v>1681819</v>
      </c>
      <c r="V15" s="3">
        <v>8285</v>
      </c>
      <c r="W15" s="39">
        <v>0.995</v>
      </c>
      <c r="X15" s="39">
        <v>5.0000000000000001E-3</v>
      </c>
      <c r="Y15" s="39">
        <v>0</v>
      </c>
    </row>
    <row r="16" spans="1:25" x14ac:dyDescent="0.3">
      <c r="A16" s="66">
        <v>44010</v>
      </c>
      <c r="B16" s="1" t="s">
        <v>22</v>
      </c>
      <c r="C16" s="1" t="s">
        <v>23</v>
      </c>
      <c r="D16" s="2">
        <v>650</v>
      </c>
      <c r="E16" s="2">
        <v>613</v>
      </c>
      <c r="F16" s="2">
        <v>12</v>
      </c>
      <c r="G16" s="2">
        <v>25</v>
      </c>
      <c r="H16" s="3">
        <v>4399239</v>
      </c>
      <c r="I16" s="3">
        <v>7177</v>
      </c>
      <c r="J16" s="39">
        <v>1</v>
      </c>
      <c r="K16" s="39">
        <v>0</v>
      </c>
      <c r="L16" s="39">
        <v>0</v>
      </c>
      <c r="M16" s="39">
        <v>0.94499999999999995</v>
      </c>
      <c r="N16" s="39">
        <v>1.7000000000000001E-2</v>
      </c>
      <c r="O16" s="39">
        <v>3.9E-2</v>
      </c>
      <c r="P16" s="2">
        <v>19</v>
      </c>
      <c r="Q16" s="2">
        <v>67</v>
      </c>
      <c r="R16" s="2">
        <v>57</v>
      </c>
      <c r="S16" s="2">
        <v>4</v>
      </c>
      <c r="T16" s="2">
        <v>25</v>
      </c>
      <c r="U16" s="3">
        <v>473603</v>
      </c>
      <c r="V16" s="3">
        <v>8309</v>
      </c>
      <c r="W16" s="39">
        <v>1</v>
      </c>
      <c r="X16" s="39">
        <v>0</v>
      </c>
      <c r="Y16" s="39">
        <v>0</v>
      </c>
    </row>
    <row r="17" spans="1:25" x14ac:dyDescent="0.3">
      <c r="A17" s="66">
        <v>44010</v>
      </c>
      <c r="B17" s="1" t="s">
        <v>24</v>
      </c>
      <c r="C17" s="1" t="s">
        <v>25</v>
      </c>
      <c r="D17" s="2">
        <v>1136</v>
      </c>
      <c r="E17" s="2">
        <v>1046</v>
      </c>
      <c r="F17" s="2">
        <v>56</v>
      </c>
      <c r="G17" s="2">
        <v>34</v>
      </c>
      <c r="H17" s="3">
        <v>6325676</v>
      </c>
      <c r="I17" s="3">
        <v>6047</v>
      </c>
      <c r="J17" s="39">
        <v>0.94599999999999995</v>
      </c>
      <c r="K17" s="39">
        <v>2.1000000000000001E-2</v>
      </c>
      <c r="L17" s="39">
        <v>3.3000000000000002E-2</v>
      </c>
      <c r="M17" s="39">
        <v>0.92100000000000004</v>
      </c>
      <c r="N17" s="39">
        <v>4.9000000000000002E-2</v>
      </c>
      <c r="O17" s="39">
        <v>0.03</v>
      </c>
      <c r="P17" s="2">
        <v>56</v>
      </c>
      <c r="Q17" s="2">
        <v>74</v>
      </c>
      <c r="R17" s="2">
        <v>92</v>
      </c>
      <c r="S17" s="2">
        <v>4</v>
      </c>
      <c r="T17" s="2">
        <v>34</v>
      </c>
      <c r="U17" s="3">
        <v>585613</v>
      </c>
      <c r="V17" s="3">
        <v>6365</v>
      </c>
      <c r="W17" s="39">
        <v>0.87</v>
      </c>
      <c r="X17" s="39">
        <v>7.5999999999999998E-2</v>
      </c>
      <c r="Y17" s="39">
        <v>5.3999999999999999E-2</v>
      </c>
    </row>
    <row r="18" spans="1:25" x14ac:dyDescent="0.3">
      <c r="A18" s="66">
        <v>44010</v>
      </c>
      <c r="B18" s="1" t="s">
        <v>26</v>
      </c>
      <c r="C18" s="1" t="s">
        <v>27</v>
      </c>
      <c r="D18" s="2">
        <v>5203</v>
      </c>
      <c r="E18" s="2">
        <v>4925</v>
      </c>
      <c r="F18" s="2">
        <v>58</v>
      </c>
      <c r="G18" s="2">
        <v>220</v>
      </c>
      <c r="H18" s="3">
        <v>37768461</v>
      </c>
      <c r="I18" s="3">
        <v>7669</v>
      </c>
      <c r="J18" s="39">
        <v>0.90200000000000002</v>
      </c>
      <c r="K18" s="39">
        <v>7.5999999999999998E-2</v>
      </c>
      <c r="L18" s="39">
        <v>2.1999999999999999E-2</v>
      </c>
      <c r="M18" s="39">
        <v>0.94699999999999995</v>
      </c>
      <c r="N18" s="39">
        <v>1.0999999999999999E-2</v>
      </c>
      <c r="O18" s="39">
        <v>4.2000000000000003E-2</v>
      </c>
      <c r="P18" s="2">
        <v>218</v>
      </c>
      <c r="Q18" s="2">
        <v>291</v>
      </c>
      <c r="R18" s="2">
        <v>284</v>
      </c>
      <c r="S18" s="2">
        <v>5</v>
      </c>
      <c r="T18" s="2">
        <v>220</v>
      </c>
      <c r="U18" s="3">
        <v>2240466</v>
      </c>
      <c r="V18" s="3">
        <v>7889</v>
      </c>
      <c r="W18" s="39">
        <v>0.95399999999999996</v>
      </c>
      <c r="X18" s="39">
        <v>4.0000000000000001E-3</v>
      </c>
      <c r="Y18" s="39">
        <v>4.2000000000000003E-2</v>
      </c>
    </row>
    <row r="19" spans="1:25" x14ac:dyDescent="0.3">
      <c r="A19" s="66">
        <v>44010</v>
      </c>
      <c r="B19" s="1" t="s">
        <v>28</v>
      </c>
      <c r="C19" s="1" t="s">
        <v>29</v>
      </c>
      <c r="D19" s="2">
        <v>17861</v>
      </c>
      <c r="E19" s="2">
        <v>16780</v>
      </c>
      <c r="F19" s="2">
        <v>594</v>
      </c>
      <c r="G19" s="2">
        <v>487</v>
      </c>
      <c r="H19" s="3">
        <v>123088090</v>
      </c>
      <c r="I19" s="3">
        <v>7335</v>
      </c>
      <c r="J19" s="39">
        <v>0.98</v>
      </c>
      <c r="K19" s="39">
        <v>1.2999999999999999E-2</v>
      </c>
      <c r="L19" s="39">
        <v>7.0000000000000001E-3</v>
      </c>
      <c r="M19" s="39">
        <v>0.94</v>
      </c>
      <c r="N19" s="39">
        <v>3.3000000000000002E-2</v>
      </c>
      <c r="O19" s="39">
        <v>2.7E-2</v>
      </c>
      <c r="P19" s="2">
        <v>559</v>
      </c>
      <c r="Q19" s="2">
        <v>731</v>
      </c>
      <c r="R19" s="2">
        <v>776</v>
      </c>
      <c r="S19" s="2">
        <v>27</v>
      </c>
      <c r="T19" s="2">
        <v>487</v>
      </c>
      <c r="U19" s="3">
        <v>5522993</v>
      </c>
      <c r="V19" s="3">
        <v>7117</v>
      </c>
      <c r="W19" s="39">
        <v>0.98599999999999999</v>
      </c>
      <c r="X19" s="39">
        <v>0</v>
      </c>
      <c r="Y19" s="39">
        <v>1.4E-2</v>
      </c>
    </row>
    <row r="20" spans="1:25" x14ac:dyDescent="0.3">
      <c r="A20" s="66">
        <v>44010</v>
      </c>
      <c r="B20" s="1" t="s">
        <v>30</v>
      </c>
      <c r="C20" s="1" t="s">
        <v>31</v>
      </c>
      <c r="D20" s="2">
        <v>346267</v>
      </c>
      <c r="E20" s="2">
        <v>324666</v>
      </c>
      <c r="F20" s="2">
        <v>7307</v>
      </c>
      <c r="G20" s="2">
        <v>14294</v>
      </c>
      <c r="H20" s="3">
        <v>2438080678</v>
      </c>
      <c r="I20" s="3">
        <v>7510</v>
      </c>
      <c r="J20" s="39">
        <v>0.96399999999999997</v>
      </c>
      <c r="K20" s="39">
        <v>1.9E-2</v>
      </c>
      <c r="L20" s="39">
        <v>1.7000000000000001E-2</v>
      </c>
      <c r="M20" s="39">
        <v>0.93799999999999994</v>
      </c>
      <c r="N20" s="39">
        <v>2.1000000000000001E-2</v>
      </c>
      <c r="O20" s="39">
        <v>4.1000000000000002E-2</v>
      </c>
      <c r="P20" s="2">
        <v>16308</v>
      </c>
      <c r="Q20" s="2">
        <v>17241</v>
      </c>
      <c r="R20" s="2">
        <v>18931</v>
      </c>
      <c r="S20" s="2">
        <v>324</v>
      </c>
      <c r="T20" s="2">
        <v>14294</v>
      </c>
      <c r="U20" s="3">
        <v>144376832</v>
      </c>
      <c r="V20" s="3">
        <v>7626</v>
      </c>
      <c r="W20" s="39">
        <v>0.95399999999999996</v>
      </c>
      <c r="X20" s="39">
        <v>3.2000000000000001E-2</v>
      </c>
      <c r="Y20" s="39">
        <v>1.4E-2</v>
      </c>
    </row>
    <row r="21" spans="1:25" x14ac:dyDescent="0.3">
      <c r="A21" s="66">
        <v>44010</v>
      </c>
      <c r="B21" s="1" t="s">
        <v>32</v>
      </c>
      <c r="C21" s="1" t="s">
        <v>33</v>
      </c>
      <c r="D21" s="2">
        <v>40487</v>
      </c>
      <c r="E21" s="2">
        <v>37705</v>
      </c>
      <c r="F21" s="2">
        <v>1428</v>
      </c>
      <c r="G21" s="2">
        <v>1354</v>
      </c>
      <c r="H21" s="3">
        <v>86935135</v>
      </c>
      <c r="I21" s="3">
        <v>2306</v>
      </c>
      <c r="J21" s="39">
        <v>0.97299999999999998</v>
      </c>
      <c r="K21" s="39">
        <v>1.7000000000000001E-2</v>
      </c>
      <c r="L21" s="39">
        <v>8.9999999999999993E-3</v>
      </c>
      <c r="M21" s="39">
        <v>0.93100000000000005</v>
      </c>
      <c r="N21" s="39">
        <v>3.5000000000000003E-2</v>
      </c>
      <c r="O21" s="39">
        <v>3.3000000000000002E-2</v>
      </c>
      <c r="P21" s="2">
        <v>1084</v>
      </c>
      <c r="Q21" s="2">
        <v>1728</v>
      </c>
      <c r="R21" s="2">
        <v>1406</v>
      </c>
      <c r="S21" s="2">
        <v>52</v>
      </c>
      <c r="T21" s="2">
        <v>1354</v>
      </c>
      <c r="U21" s="3">
        <v>3314735</v>
      </c>
      <c r="V21" s="3">
        <v>2358</v>
      </c>
      <c r="W21" s="39">
        <v>0.98</v>
      </c>
      <c r="X21" s="39">
        <v>0</v>
      </c>
      <c r="Y21" s="39">
        <v>0.02</v>
      </c>
    </row>
    <row r="22" spans="1:25" x14ac:dyDescent="0.3">
      <c r="A22" s="66">
        <v>44010</v>
      </c>
      <c r="B22" s="1" t="s">
        <v>34</v>
      </c>
      <c r="C22" s="1" t="s">
        <v>35</v>
      </c>
      <c r="D22" s="2">
        <v>644</v>
      </c>
      <c r="E22" s="2">
        <v>594</v>
      </c>
      <c r="F22" s="2">
        <v>10</v>
      </c>
      <c r="G22" s="2">
        <v>40</v>
      </c>
      <c r="H22" s="3">
        <v>5649390</v>
      </c>
      <c r="I22" s="3">
        <v>9511</v>
      </c>
      <c r="J22" s="39">
        <v>0.61599999999999999</v>
      </c>
      <c r="K22" s="39">
        <v>0.28799999999999998</v>
      </c>
      <c r="L22" s="39">
        <v>9.6000000000000002E-2</v>
      </c>
      <c r="M22" s="39">
        <v>0.92200000000000004</v>
      </c>
      <c r="N22" s="39">
        <v>1.6E-2</v>
      </c>
      <c r="O22" s="39">
        <v>6.2E-2</v>
      </c>
      <c r="P22" s="2">
        <v>44</v>
      </c>
      <c r="Q22" s="2">
        <v>46</v>
      </c>
      <c r="R22" s="2">
        <v>47</v>
      </c>
      <c r="S22" s="2">
        <v>3</v>
      </c>
      <c r="T22" s="2">
        <v>40</v>
      </c>
      <c r="U22" s="3">
        <v>451000</v>
      </c>
      <c r="V22" s="3">
        <v>9596</v>
      </c>
      <c r="W22" s="39">
        <v>0.83</v>
      </c>
      <c r="X22" s="39">
        <v>8.5000000000000006E-2</v>
      </c>
      <c r="Y22" s="39">
        <v>8.5000000000000006E-2</v>
      </c>
    </row>
    <row r="23" spans="1:25" x14ac:dyDescent="0.3">
      <c r="A23" s="66">
        <v>44010</v>
      </c>
      <c r="B23" s="1" t="s">
        <v>36</v>
      </c>
      <c r="C23" s="1" t="s">
        <v>37</v>
      </c>
      <c r="D23" s="2">
        <v>273</v>
      </c>
      <c r="E23" s="2">
        <v>251</v>
      </c>
      <c r="F23" s="2">
        <v>3</v>
      </c>
      <c r="G23" s="2">
        <v>19</v>
      </c>
      <c r="H23" s="3">
        <v>2375509</v>
      </c>
      <c r="I23" s="3">
        <v>9464</v>
      </c>
      <c r="J23" s="39">
        <v>0.98399999999999999</v>
      </c>
      <c r="K23" s="39">
        <v>1.6E-2</v>
      </c>
      <c r="L23" s="39">
        <v>0</v>
      </c>
      <c r="M23" s="39">
        <v>0.91900000000000004</v>
      </c>
      <c r="N23" s="39">
        <v>1.0999999999999999E-2</v>
      </c>
      <c r="O23" s="39">
        <v>7.0000000000000007E-2</v>
      </c>
      <c r="P23" s="2">
        <v>7</v>
      </c>
      <c r="Q23" s="2">
        <v>25</v>
      </c>
      <c r="R23" s="2">
        <v>13</v>
      </c>
      <c r="S23" s="2">
        <v>0</v>
      </c>
      <c r="T23" s="2">
        <v>19</v>
      </c>
      <c r="U23" s="3">
        <v>126000</v>
      </c>
      <c r="V23" s="3">
        <v>9692</v>
      </c>
      <c r="W23" s="39">
        <v>1</v>
      </c>
      <c r="X23" s="39">
        <v>0</v>
      </c>
      <c r="Y23" s="39">
        <v>0</v>
      </c>
    </row>
    <row r="24" spans="1:25" x14ac:dyDescent="0.3">
      <c r="A24" s="66">
        <v>44010</v>
      </c>
      <c r="B24" s="1" t="s">
        <v>38</v>
      </c>
      <c r="C24" s="1" t="s">
        <v>39</v>
      </c>
      <c r="D24" s="2">
        <v>11</v>
      </c>
      <c r="E24" s="2">
        <v>9</v>
      </c>
      <c r="F24" s="2">
        <v>0</v>
      </c>
      <c r="G24" s="2">
        <v>2</v>
      </c>
      <c r="H24" s="3">
        <v>90000</v>
      </c>
      <c r="I24" s="3">
        <v>10000</v>
      </c>
      <c r="J24" s="39">
        <v>0.77800000000000002</v>
      </c>
      <c r="K24" s="39">
        <v>0.111</v>
      </c>
      <c r="L24" s="39">
        <v>0.111</v>
      </c>
      <c r="M24" s="39">
        <v>0.81799999999999995</v>
      </c>
      <c r="N24" s="39">
        <v>0</v>
      </c>
      <c r="O24" s="39">
        <v>0.182</v>
      </c>
      <c r="P24" s="2">
        <v>1</v>
      </c>
      <c r="Q24" s="2">
        <v>2</v>
      </c>
      <c r="R24" s="2">
        <v>1</v>
      </c>
      <c r="S24" s="2">
        <v>0</v>
      </c>
      <c r="T24" s="2">
        <v>2</v>
      </c>
      <c r="U24" s="3">
        <v>10000</v>
      </c>
      <c r="V24" s="3">
        <v>10000</v>
      </c>
      <c r="W24" s="39">
        <v>0</v>
      </c>
      <c r="X24" s="39">
        <v>0</v>
      </c>
      <c r="Y24" s="39">
        <v>1</v>
      </c>
    </row>
    <row r="25" spans="1:25" x14ac:dyDescent="0.3">
      <c r="A25" s="66">
        <v>44010</v>
      </c>
      <c r="B25" s="1" t="s">
        <v>40</v>
      </c>
      <c r="C25" s="1" t="s">
        <v>41</v>
      </c>
      <c r="D25" s="2">
        <v>244</v>
      </c>
      <c r="E25" s="2">
        <v>234</v>
      </c>
      <c r="F25" s="2">
        <v>1</v>
      </c>
      <c r="G25" s="2">
        <v>9</v>
      </c>
      <c r="H25" s="3">
        <v>2224236</v>
      </c>
      <c r="I25" s="3">
        <v>9505</v>
      </c>
      <c r="J25" s="39">
        <v>0.98299999999999998</v>
      </c>
      <c r="K25" s="39">
        <v>0</v>
      </c>
      <c r="L25" s="39">
        <v>1.7000000000000001E-2</v>
      </c>
      <c r="M25" s="39">
        <v>0.95899999999999996</v>
      </c>
      <c r="N25" s="39">
        <v>4.0000000000000001E-3</v>
      </c>
      <c r="O25" s="39">
        <v>3.6999999999999998E-2</v>
      </c>
      <c r="P25" s="2">
        <v>9</v>
      </c>
      <c r="Q25" s="2">
        <v>16</v>
      </c>
      <c r="R25" s="2">
        <v>16</v>
      </c>
      <c r="S25" s="2">
        <v>0</v>
      </c>
      <c r="T25" s="2">
        <v>9</v>
      </c>
      <c r="U25" s="3">
        <v>155000</v>
      </c>
      <c r="V25" s="3">
        <v>9688</v>
      </c>
      <c r="W25" s="39">
        <v>0.93799999999999994</v>
      </c>
      <c r="X25" s="39">
        <v>0</v>
      </c>
      <c r="Y25" s="39">
        <v>6.3E-2</v>
      </c>
    </row>
    <row r="26" spans="1:25" x14ac:dyDescent="0.3">
      <c r="A26" s="66">
        <v>44010</v>
      </c>
      <c r="B26" s="1" t="s">
        <v>42</v>
      </c>
      <c r="C26" s="1" t="s">
        <v>43</v>
      </c>
      <c r="D26" s="2">
        <v>16733</v>
      </c>
      <c r="E26" s="2">
        <v>15921</v>
      </c>
      <c r="F26" s="2">
        <v>181</v>
      </c>
      <c r="G26" s="2">
        <v>631</v>
      </c>
      <c r="H26" s="3">
        <v>139979838</v>
      </c>
      <c r="I26" s="3">
        <v>8792</v>
      </c>
      <c r="J26" s="39">
        <v>0.97099999999999997</v>
      </c>
      <c r="K26" s="39">
        <v>2.1000000000000001E-2</v>
      </c>
      <c r="L26" s="39">
        <v>8.0000000000000002E-3</v>
      </c>
      <c r="M26" s="39">
        <v>0.95199999999999996</v>
      </c>
      <c r="N26" s="39">
        <v>0.01</v>
      </c>
      <c r="O26" s="39">
        <v>3.7999999999999999E-2</v>
      </c>
      <c r="P26" s="2">
        <v>707</v>
      </c>
      <c r="Q26" s="2">
        <v>718</v>
      </c>
      <c r="R26" s="2">
        <v>787</v>
      </c>
      <c r="S26" s="2">
        <v>7</v>
      </c>
      <c r="T26" s="2">
        <v>631</v>
      </c>
      <c r="U26" s="3">
        <v>6894207</v>
      </c>
      <c r="V26" s="3">
        <v>8760</v>
      </c>
      <c r="W26" s="39">
        <v>0.98599999999999999</v>
      </c>
      <c r="X26" s="39">
        <v>8.9999999999999993E-3</v>
      </c>
      <c r="Y26" s="39">
        <v>5.0000000000000001E-3</v>
      </c>
    </row>
    <row r="27" spans="1:25" x14ac:dyDescent="0.3">
      <c r="A27" s="66">
        <v>44010</v>
      </c>
      <c r="B27" s="1" t="s">
        <v>44</v>
      </c>
      <c r="C27" s="1" t="s">
        <v>45</v>
      </c>
      <c r="D27" s="2">
        <v>26044</v>
      </c>
      <c r="E27" s="2">
        <v>24305</v>
      </c>
      <c r="F27" s="2">
        <v>611</v>
      </c>
      <c r="G27" s="2">
        <v>1094</v>
      </c>
      <c r="H27" s="3">
        <v>186294326</v>
      </c>
      <c r="I27" s="3">
        <v>7665</v>
      </c>
      <c r="J27" s="39">
        <v>0.94099999999999995</v>
      </c>
      <c r="K27" s="39">
        <v>4.3999999999999997E-2</v>
      </c>
      <c r="L27" s="39">
        <v>1.6E-2</v>
      </c>
      <c r="M27" s="39">
        <v>0.93400000000000005</v>
      </c>
      <c r="N27" s="39">
        <v>2.1999999999999999E-2</v>
      </c>
      <c r="O27" s="39">
        <v>4.2000000000000003E-2</v>
      </c>
      <c r="P27" s="2">
        <v>1183</v>
      </c>
      <c r="Q27" s="2">
        <v>1351</v>
      </c>
      <c r="R27" s="2">
        <v>1337</v>
      </c>
      <c r="S27" s="2">
        <v>103</v>
      </c>
      <c r="T27" s="2">
        <v>1094</v>
      </c>
      <c r="U27" s="3">
        <v>10359646</v>
      </c>
      <c r="V27" s="3">
        <v>7748</v>
      </c>
      <c r="W27" s="39">
        <v>0.94099999999999995</v>
      </c>
      <c r="X27" s="39">
        <v>5.0000000000000001E-3</v>
      </c>
      <c r="Y27" s="39">
        <v>5.3999999999999999E-2</v>
      </c>
    </row>
    <row r="28" spans="1:25" x14ac:dyDescent="0.3">
      <c r="A28" s="66">
        <v>44010</v>
      </c>
      <c r="B28" s="1" t="s">
        <v>48</v>
      </c>
      <c r="C28" s="1" t="s">
        <v>49</v>
      </c>
      <c r="D28" s="2">
        <v>1439</v>
      </c>
      <c r="E28" s="2">
        <v>1335</v>
      </c>
      <c r="F28" s="2">
        <v>22</v>
      </c>
      <c r="G28" s="2">
        <v>82</v>
      </c>
      <c r="H28" s="3">
        <v>10481422</v>
      </c>
      <c r="I28" s="3">
        <v>7851</v>
      </c>
      <c r="J28" s="39">
        <v>0.97199999999999998</v>
      </c>
      <c r="K28" s="39">
        <v>1.7000000000000001E-2</v>
      </c>
      <c r="L28" s="39">
        <v>1.0999999999999999E-2</v>
      </c>
      <c r="M28" s="39">
        <v>0.92800000000000005</v>
      </c>
      <c r="N28" s="39">
        <v>1.4999999999999999E-2</v>
      </c>
      <c r="O28" s="39">
        <v>5.7000000000000002E-2</v>
      </c>
      <c r="P28" s="2">
        <v>80</v>
      </c>
      <c r="Q28" s="2">
        <v>101</v>
      </c>
      <c r="R28" s="2">
        <v>96</v>
      </c>
      <c r="S28" s="2">
        <v>3</v>
      </c>
      <c r="T28" s="2">
        <v>82</v>
      </c>
      <c r="U28" s="3">
        <v>783327</v>
      </c>
      <c r="V28" s="3">
        <v>8160</v>
      </c>
      <c r="W28" s="39">
        <v>0.94799999999999995</v>
      </c>
      <c r="X28" s="39">
        <v>3.1E-2</v>
      </c>
      <c r="Y28" s="39">
        <v>2.1000000000000001E-2</v>
      </c>
    </row>
    <row r="29" spans="1:25" x14ac:dyDescent="0.3">
      <c r="A29" s="66">
        <v>44010</v>
      </c>
      <c r="B29" s="1" t="s">
        <v>52</v>
      </c>
      <c r="C29" s="1" t="s">
        <v>53</v>
      </c>
      <c r="D29" s="2">
        <v>569</v>
      </c>
      <c r="E29" s="2">
        <v>512</v>
      </c>
      <c r="F29" s="2">
        <v>39</v>
      </c>
      <c r="G29" s="2">
        <v>31</v>
      </c>
      <c r="H29" s="3">
        <v>4766610</v>
      </c>
      <c r="I29" s="3">
        <v>9310</v>
      </c>
      <c r="J29" s="39">
        <v>0.93</v>
      </c>
      <c r="K29" s="39">
        <v>4.1000000000000002E-2</v>
      </c>
      <c r="L29" s="39">
        <v>2.9000000000000001E-2</v>
      </c>
      <c r="M29" s="39">
        <v>0.9</v>
      </c>
      <c r="N29" s="39">
        <v>6.9000000000000006E-2</v>
      </c>
      <c r="O29" s="39">
        <v>5.3999999999999999E-2</v>
      </c>
      <c r="P29" s="2">
        <v>31</v>
      </c>
      <c r="Q29" s="2">
        <v>32</v>
      </c>
      <c r="R29" s="2">
        <v>31</v>
      </c>
      <c r="S29" s="2">
        <v>1</v>
      </c>
      <c r="T29" s="2">
        <v>31</v>
      </c>
      <c r="U29" s="3">
        <v>299500</v>
      </c>
      <c r="V29" s="3">
        <v>9661</v>
      </c>
      <c r="W29" s="39">
        <v>0.80600000000000005</v>
      </c>
      <c r="X29" s="39">
        <v>0.161</v>
      </c>
      <c r="Y29" s="39">
        <v>3.2000000000000001E-2</v>
      </c>
    </row>
    <row r="30" spans="1:25" x14ac:dyDescent="0.3">
      <c r="A30" s="66">
        <v>44010</v>
      </c>
      <c r="B30" s="1" t="s">
        <v>54</v>
      </c>
      <c r="C30" s="1" t="s">
        <v>55</v>
      </c>
      <c r="D30" s="2">
        <v>10362</v>
      </c>
      <c r="E30" s="2">
        <v>9738</v>
      </c>
      <c r="F30" s="2">
        <v>245</v>
      </c>
      <c r="G30" s="2">
        <v>379</v>
      </c>
      <c r="H30" s="3">
        <v>75031638</v>
      </c>
      <c r="I30" s="3">
        <v>7705</v>
      </c>
      <c r="J30" s="39">
        <v>0.97299999999999998</v>
      </c>
      <c r="K30" s="39">
        <v>1.6E-2</v>
      </c>
      <c r="L30" s="39">
        <v>1.0999999999999999E-2</v>
      </c>
      <c r="M30" s="39">
        <v>0.94</v>
      </c>
      <c r="N30" s="39">
        <v>2.3E-2</v>
      </c>
      <c r="O30" s="39">
        <v>3.6999999999999998E-2</v>
      </c>
      <c r="P30" s="2">
        <v>445</v>
      </c>
      <c r="Q30" s="2">
        <v>453</v>
      </c>
      <c r="R30" s="2">
        <v>511</v>
      </c>
      <c r="S30" s="2">
        <v>8</v>
      </c>
      <c r="T30" s="2">
        <v>379</v>
      </c>
      <c r="U30" s="3">
        <v>3928230</v>
      </c>
      <c r="V30" s="3">
        <v>7687</v>
      </c>
      <c r="W30" s="39">
        <v>0.99199999999999999</v>
      </c>
      <c r="X30" s="39">
        <v>2E-3</v>
      </c>
      <c r="Y30" s="39">
        <v>6.0000000000000001E-3</v>
      </c>
    </row>
    <row r="31" spans="1:25" x14ac:dyDescent="0.3">
      <c r="A31" s="66">
        <v>44010</v>
      </c>
      <c r="B31" s="1" t="s">
        <v>56</v>
      </c>
      <c r="C31" s="1" t="s">
        <v>57</v>
      </c>
      <c r="D31" s="2">
        <v>55908</v>
      </c>
      <c r="E31" s="2">
        <v>54247</v>
      </c>
      <c r="F31" s="2">
        <v>1137</v>
      </c>
      <c r="G31" s="2">
        <v>675</v>
      </c>
      <c r="H31" s="3">
        <v>428069324</v>
      </c>
      <c r="I31" s="3">
        <v>7891</v>
      </c>
      <c r="J31" s="39">
        <v>0.97499999999999998</v>
      </c>
      <c r="K31" s="39">
        <v>2.3E-2</v>
      </c>
      <c r="L31" s="39">
        <v>3.0000000000000001E-3</v>
      </c>
      <c r="M31" s="39">
        <v>0.97199999999999998</v>
      </c>
      <c r="N31" s="39">
        <v>1.9E-2</v>
      </c>
      <c r="O31" s="39">
        <v>1.2E-2</v>
      </c>
      <c r="P31" s="2">
        <v>649</v>
      </c>
      <c r="Q31" s="2">
        <v>3120</v>
      </c>
      <c r="R31" s="2">
        <v>3075</v>
      </c>
      <c r="S31" s="2">
        <v>21</v>
      </c>
      <c r="T31" s="2">
        <v>675</v>
      </c>
      <c r="U31" s="3">
        <v>25091113</v>
      </c>
      <c r="V31" s="3">
        <v>8160</v>
      </c>
      <c r="W31" s="39">
        <v>0.99299999999999999</v>
      </c>
      <c r="X31" s="39">
        <v>2E-3</v>
      </c>
      <c r="Y31" s="39">
        <v>5.0000000000000001E-3</v>
      </c>
    </row>
    <row r="32" spans="1:25" x14ac:dyDescent="0.3">
      <c r="A32" s="66">
        <v>44010</v>
      </c>
      <c r="B32" s="1" t="s">
        <v>58</v>
      </c>
      <c r="C32" s="1" t="s">
        <v>57</v>
      </c>
      <c r="D32" s="2">
        <v>1385</v>
      </c>
      <c r="E32" s="2">
        <v>1370</v>
      </c>
      <c r="F32" s="2">
        <v>11</v>
      </c>
      <c r="G32" s="2">
        <v>5</v>
      </c>
      <c r="H32" s="3">
        <v>13016789</v>
      </c>
      <c r="I32" s="3">
        <v>9501</v>
      </c>
      <c r="J32" s="39">
        <v>0.99299999999999999</v>
      </c>
      <c r="K32" s="39">
        <v>7.0000000000000001E-3</v>
      </c>
      <c r="L32" s="39">
        <v>1E-3</v>
      </c>
      <c r="M32" s="39">
        <v>0.99099999999999999</v>
      </c>
      <c r="N32" s="39">
        <v>7.0000000000000001E-3</v>
      </c>
      <c r="O32" s="39">
        <v>4.0000000000000001E-3</v>
      </c>
      <c r="P32" s="2">
        <v>7</v>
      </c>
      <c r="Q32" s="2">
        <v>97</v>
      </c>
      <c r="R32" s="2">
        <v>99</v>
      </c>
      <c r="S32" s="2">
        <v>0</v>
      </c>
      <c r="T32" s="2">
        <v>5</v>
      </c>
      <c r="U32" s="3">
        <v>956529</v>
      </c>
      <c r="V32" s="3">
        <v>9662</v>
      </c>
      <c r="W32" s="39">
        <v>0.98</v>
      </c>
      <c r="X32" s="39">
        <v>0.02</v>
      </c>
      <c r="Y32" s="39">
        <v>0</v>
      </c>
    </row>
    <row r="33" spans="1:25" x14ac:dyDescent="0.3">
      <c r="A33" s="66">
        <v>44010</v>
      </c>
      <c r="B33" s="1" t="s">
        <v>59</v>
      </c>
      <c r="C33" s="1" t="s">
        <v>7</v>
      </c>
      <c r="D33" s="2">
        <v>2154</v>
      </c>
      <c r="E33" s="2">
        <v>2062</v>
      </c>
      <c r="F33" s="2">
        <v>22</v>
      </c>
      <c r="G33" s="2">
        <v>70</v>
      </c>
      <c r="H33" s="3">
        <v>18627716</v>
      </c>
      <c r="I33" s="3">
        <v>9034</v>
      </c>
      <c r="J33" s="39">
        <v>0.94599999999999995</v>
      </c>
      <c r="K33" s="39">
        <v>2.5000000000000001E-2</v>
      </c>
      <c r="L33" s="39">
        <v>2.9000000000000001E-2</v>
      </c>
      <c r="M33" s="39">
        <v>0.95799999999999996</v>
      </c>
      <c r="N33" s="39">
        <v>0.01</v>
      </c>
      <c r="O33" s="39">
        <v>3.3000000000000002E-2</v>
      </c>
      <c r="P33" s="2">
        <v>68</v>
      </c>
      <c r="Q33" s="2">
        <v>152</v>
      </c>
      <c r="R33" s="2">
        <v>149</v>
      </c>
      <c r="S33" s="2">
        <v>1</v>
      </c>
      <c r="T33" s="2">
        <v>70</v>
      </c>
      <c r="U33" s="3">
        <v>1366269</v>
      </c>
      <c r="V33" s="3">
        <v>9170</v>
      </c>
      <c r="W33" s="39">
        <v>0.90600000000000003</v>
      </c>
      <c r="X33" s="39">
        <v>1.2999999999999999E-2</v>
      </c>
      <c r="Y33" s="39">
        <v>8.1000000000000003E-2</v>
      </c>
    </row>
    <row r="34" spans="1:25" x14ac:dyDescent="0.3">
      <c r="A34" s="66">
        <v>44010</v>
      </c>
      <c r="B34" s="1" t="s">
        <v>63</v>
      </c>
      <c r="C34" s="1" t="s">
        <v>64</v>
      </c>
      <c r="D34" s="2">
        <v>5774</v>
      </c>
      <c r="E34" s="2">
        <v>5711</v>
      </c>
      <c r="F34" s="2">
        <v>28</v>
      </c>
      <c r="G34" s="2">
        <v>35</v>
      </c>
      <c r="H34" s="3">
        <v>52164777</v>
      </c>
      <c r="I34" s="3">
        <v>9134</v>
      </c>
      <c r="J34" s="39">
        <v>0.99399999999999999</v>
      </c>
      <c r="K34" s="39">
        <v>5.0000000000000001E-3</v>
      </c>
      <c r="L34" s="39">
        <v>1E-3</v>
      </c>
      <c r="M34" s="39">
        <v>0.99</v>
      </c>
      <c r="N34" s="39">
        <v>4.0000000000000001E-3</v>
      </c>
      <c r="O34" s="39">
        <v>6.0000000000000001E-3</v>
      </c>
      <c r="P34" s="2">
        <v>28</v>
      </c>
      <c r="Q34" s="2">
        <v>333</v>
      </c>
      <c r="R34" s="2">
        <v>326</v>
      </c>
      <c r="S34" s="2">
        <v>0</v>
      </c>
      <c r="T34" s="2">
        <v>35</v>
      </c>
      <c r="U34" s="3">
        <v>3002892</v>
      </c>
      <c r="V34" s="3">
        <v>9211</v>
      </c>
      <c r="W34" s="39">
        <v>0.997</v>
      </c>
      <c r="X34" s="39">
        <v>0</v>
      </c>
      <c r="Y34" s="39">
        <v>3.0000000000000001E-3</v>
      </c>
    </row>
    <row r="35" spans="1:25" x14ac:dyDescent="0.3">
      <c r="A35" s="66">
        <v>44010</v>
      </c>
      <c r="B35" s="1" t="s">
        <v>65</v>
      </c>
      <c r="C35" s="1" t="s">
        <v>57</v>
      </c>
      <c r="D35" s="2">
        <v>57793</v>
      </c>
      <c r="E35" s="2">
        <v>56902</v>
      </c>
      <c r="F35" s="2">
        <v>635</v>
      </c>
      <c r="G35" s="2">
        <v>319</v>
      </c>
      <c r="H35" s="3">
        <v>387374496</v>
      </c>
      <c r="I35" s="3">
        <v>6808</v>
      </c>
      <c r="J35" s="39">
        <v>0.99199999999999999</v>
      </c>
      <c r="K35" s="39">
        <v>4.0000000000000001E-3</v>
      </c>
      <c r="L35" s="39">
        <v>4.0000000000000001E-3</v>
      </c>
      <c r="M35" s="39">
        <v>0.98599999999999999</v>
      </c>
      <c r="N35" s="39">
        <v>0.01</v>
      </c>
      <c r="O35" s="39">
        <v>6.0000000000000001E-3</v>
      </c>
      <c r="P35" s="2">
        <v>297</v>
      </c>
      <c r="Q35" s="2">
        <v>1891</v>
      </c>
      <c r="R35" s="2">
        <v>1860</v>
      </c>
      <c r="S35" s="2">
        <v>10</v>
      </c>
      <c r="T35" s="2">
        <v>319</v>
      </c>
      <c r="U35" s="3">
        <v>13566166</v>
      </c>
      <c r="V35" s="3">
        <v>7294</v>
      </c>
      <c r="W35" s="39">
        <v>0.99399999999999999</v>
      </c>
      <c r="X35" s="39">
        <v>1E-3</v>
      </c>
      <c r="Y35" s="39">
        <v>5.0000000000000001E-3</v>
      </c>
    </row>
    <row r="36" spans="1:25" x14ac:dyDescent="0.3">
      <c r="A36" s="66">
        <v>44010</v>
      </c>
      <c r="B36" s="1" t="s">
        <v>337</v>
      </c>
      <c r="C36" s="1" t="s">
        <v>66</v>
      </c>
      <c r="D36" s="2">
        <v>134014</v>
      </c>
      <c r="E36" s="2">
        <v>125906</v>
      </c>
      <c r="F36" s="2">
        <v>1663</v>
      </c>
      <c r="G36" s="2">
        <v>6445</v>
      </c>
      <c r="H36" s="3">
        <v>1050786741</v>
      </c>
      <c r="I36" s="3">
        <v>8346</v>
      </c>
      <c r="J36" s="39">
        <v>0.96499999999999997</v>
      </c>
      <c r="K36" s="39">
        <v>2.4E-2</v>
      </c>
      <c r="L36" s="39">
        <v>1.0999999999999999E-2</v>
      </c>
      <c r="M36" s="39">
        <v>0.94</v>
      </c>
      <c r="N36" s="39">
        <v>1.2E-2</v>
      </c>
      <c r="O36" s="39">
        <v>4.8000000000000001E-2</v>
      </c>
      <c r="P36" s="2">
        <v>7094</v>
      </c>
      <c r="Q36" s="2">
        <v>7575</v>
      </c>
      <c r="R36" s="2">
        <v>8126</v>
      </c>
      <c r="S36" s="2">
        <v>98</v>
      </c>
      <c r="T36" s="2">
        <v>6445</v>
      </c>
      <c r="U36" s="3">
        <v>68360305</v>
      </c>
      <c r="V36" s="3">
        <v>8413</v>
      </c>
      <c r="W36" s="39">
        <v>0.97899999999999998</v>
      </c>
      <c r="X36" s="39">
        <v>0.01</v>
      </c>
      <c r="Y36" s="39">
        <v>1.0999999999999999E-2</v>
      </c>
    </row>
    <row r="37" spans="1:25" x14ac:dyDescent="0.3">
      <c r="A37" s="66">
        <v>44010</v>
      </c>
      <c r="B37" s="1" t="s">
        <v>67</v>
      </c>
      <c r="C37" s="1" t="s">
        <v>7</v>
      </c>
      <c r="D37" s="2">
        <v>2275</v>
      </c>
      <c r="E37" s="2">
        <v>2175</v>
      </c>
      <c r="F37" s="2">
        <v>25</v>
      </c>
      <c r="G37" s="2">
        <v>75</v>
      </c>
      <c r="H37" s="3">
        <v>16951691</v>
      </c>
      <c r="I37" s="3">
        <v>7794</v>
      </c>
      <c r="J37" s="39">
        <v>0.94699999999999995</v>
      </c>
      <c r="K37" s="39">
        <v>3.9E-2</v>
      </c>
      <c r="L37" s="39">
        <v>1.4E-2</v>
      </c>
      <c r="M37" s="39">
        <v>0.95699999999999996</v>
      </c>
      <c r="N37" s="39">
        <v>0.01</v>
      </c>
      <c r="O37" s="39">
        <v>3.3000000000000002E-2</v>
      </c>
      <c r="P37" s="2">
        <v>102</v>
      </c>
      <c r="Q37" s="2">
        <v>89</v>
      </c>
      <c r="R37" s="2">
        <v>113</v>
      </c>
      <c r="S37" s="2">
        <v>3</v>
      </c>
      <c r="T37" s="2">
        <v>75</v>
      </c>
      <c r="U37" s="3">
        <v>889694</v>
      </c>
      <c r="V37" s="3">
        <v>7873</v>
      </c>
      <c r="W37" s="39">
        <v>0.92900000000000005</v>
      </c>
      <c r="X37" s="39">
        <v>0</v>
      </c>
      <c r="Y37" s="39">
        <v>7.0999999999999994E-2</v>
      </c>
    </row>
    <row r="38" spans="1:25" x14ac:dyDescent="0.3">
      <c r="A38" s="66">
        <v>44010</v>
      </c>
      <c r="B38" s="1" t="s">
        <v>68</v>
      </c>
      <c r="C38" s="1" t="s">
        <v>23</v>
      </c>
      <c r="D38" s="2">
        <v>29</v>
      </c>
      <c r="E38" s="2">
        <v>22</v>
      </c>
      <c r="F38" s="2">
        <v>6</v>
      </c>
      <c r="G38" s="2">
        <v>1</v>
      </c>
      <c r="H38" s="3">
        <v>211000</v>
      </c>
      <c r="I38" s="3">
        <v>9591</v>
      </c>
      <c r="J38" s="39">
        <v>1</v>
      </c>
      <c r="K38" s="39">
        <v>0</v>
      </c>
      <c r="L38" s="39">
        <v>0</v>
      </c>
      <c r="M38" s="39">
        <v>0.75900000000000001</v>
      </c>
      <c r="N38" s="39">
        <v>0.20699999999999999</v>
      </c>
      <c r="O38" s="39">
        <v>3.4000000000000002E-2</v>
      </c>
      <c r="P38" s="2">
        <v>3</v>
      </c>
      <c r="Q38" s="2">
        <v>2</v>
      </c>
      <c r="R38" s="2">
        <v>4</v>
      </c>
      <c r="S38" s="2">
        <v>0</v>
      </c>
      <c r="T38" s="2">
        <v>1</v>
      </c>
      <c r="U38" s="3">
        <v>40000</v>
      </c>
      <c r="V38" s="3">
        <v>10000</v>
      </c>
      <c r="W38" s="39">
        <v>1</v>
      </c>
      <c r="X38" s="39">
        <v>0</v>
      </c>
      <c r="Y38" s="39">
        <v>0</v>
      </c>
    </row>
    <row r="39" spans="1:25" x14ac:dyDescent="0.3">
      <c r="A39" s="66">
        <v>44010</v>
      </c>
      <c r="B39" s="1" t="s">
        <v>69</v>
      </c>
      <c r="C39" s="1" t="s">
        <v>7</v>
      </c>
      <c r="D39" s="2">
        <v>100</v>
      </c>
      <c r="E39" s="2">
        <v>91</v>
      </c>
      <c r="F39" s="2">
        <v>4</v>
      </c>
      <c r="G39" s="2">
        <v>5</v>
      </c>
      <c r="H39" s="3">
        <v>746449</v>
      </c>
      <c r="I39" s="3">
        <v>8203</v>
      </c>
      <c r="J39" s="39">
        <v>0.98899999999999999</v>
      </c>
      <c r="K39" s="39">
        <v>1.0999999999999999E-2</v>
      </c>
      <c r="L39" s="39">
        <v>0</v>
      </c>
      <c r="M39" s="39">
        <v>0.91</v>
      </c>
      <c r="N39" s="39">
        <v>0.04</v>
      </c>
      <c r="O39" s="39">
        <v>0.05</v>
      </c>
      <c r="P39" s="2">
        <v>2</v>
      </c>
      <c r="Q39" s="2">
        <v>7</v>
      </c>
      <c r="R39" s="2">
        <v>4</v>
      </c>
      <c r="S39" s="2">
        <v>0</v>
      </c>
      <c r="T39" s="2">
        <v>5</v>
      </c>
      <c r="U39" s="3">
        <v>32160</v>
      </c>
      <c r="V39" s="3">
        <v>8040</v>
      </c>
      <c r="W39" s="39">
        <v>0.75</v>
      </c>
      <c r="X39" s="39">
        <v>0.25</v>
      </c>
      <c r="Y39" s="39">
        <v>0</v>
      </c>
    </row>
    <row r="40" spans="1:25" x14ac:dyDescent="0.3">
      <c r="A40" s="66">
        <v>44010</v>
      </c>
      <c r="B40" s="1" t="s">
        <v>74</v>
      </c>
      <c r="C40" s="1" t="s">
        <v>61</v>
      </c>
      <c r="D40" s="2">
        <v>1758</v>
      </c>
      <c r="E40" s="2">
        <v>1621</v>
      </c>
      <c r="F40" s="2">
        <v>116</v>
      </c>
      <c r="G40" s="2">
        <v>21</v>
      </c>
      <c r="H40" s="3">
        <v>10081697</v>
      </c>
      <c r="I40" s="3">
        <v>6219</v>
      </c>
      <c r="J40" s="39">
        <v>1</v>
      </c>
      <c r="K40" s="39">
        <v>0</v>
      </c>
      <c r="L40" s="39">
        <v>0</v>
      </c>
      <c r="M40" s="39">
        <v>0.92200000000000004</v>
      </c>
      <c r="N40" s="39">
        <v>6.6000000000000003E-2</v>
      </c>
      <c r="O40" s="39">
        <v>1.2E-2</v>
      </c>
      <c r="P40" s="2">
        <v>27</v>
      </c>
      <c r="Q40" s="2">
        <v>59</v>
      </c>
      <c r="R40" s="2">
        <v>64</v>
      </c>
      <c r="S40" s="2">
        <v>1</v>
      </c>
      <c r="T40" s="2">
        <v>21</v>
      </c>
      <c r="U40" s="3">
        <v>415942</v>
      </c>
      <c r="V40" s="3">
        <v>6499</v>
      </c>
      <c r="W40" s="39">
        <v>1</v>
      </c>
      <c r="X40" s="39">
        <v>0</v>
      </c>
      <c r="Y40" s="39">
        <v>0</v>
      </c>
    </row>
    <row r="41" spans="1:25" x14ac:dyDescent="0.3">
      <c r="A41" s="66">
        <v>44010</v>
      </c>
      <c r="B41" s="1" t="s">
        <v>269</v>
      </c>
      <c r="C41" s="1" t="s">
        <v>281</v>
      </c>
      <c r="D41" s="2">
        <v>983</v>
      </c>
      <c r="E41" s="2">
        <v>870</v>
      </c>
      <c r="F41" s="2">
        <v>21</v>
      </c>
      <c r="G41" s="2">
        <v>92</v>
      </c>
      <c r="H41" s="3">
        <v>7426721</v>
      </c>
      <c r="I41" s="3">
        <v>8536</v>
      </c>
      <c r="J41" s="39">
        <v>0.88300000000000001</v>
      </c>
      <c r="K41" s="39">
        <v>8.4000000000000005E-2</v>
      </c>
      <c r="L41" s="39">
        <v>3.3000000000000002E-2</v>
      </c>
      <c r="M41" s="39">
        <v>0.88600000000000001</v>
      </c>
      <c r="N41" s="39">
        <v>0.02</v>
      </c>
      <c r="O41" s="39">
        <v>9.4E-2</v>
      </c>
      <c r="P41" s="2">
        <v>62</v>
      </c>
      <c r="Q41" s="2">
        <v>94</v>
      </c>
      <c r="R41" s="2">
        <v>63</v>
      </c>
      <c r="S41" s="2">
        <v>1</v>
      </c>
      <c r="T41" s="2">
        <v>92</v>
      </c>
      <c r="U41" s="3">
        <v>542254</v>
      </c>
      <c r="V41" s="3">
        <v>8607</v>
      </c>
      <c r="W41" s="39">
        <v>0.93700000000000006</v>
      </c>
      <c r="X41" s="39">
        <v>3.2000000000000001E-2</v>
      </c>
      <c r="Y41" s="39">
        <v>3.2000000000000001E-2</v>
      </c>
    </row>
    <row r="42" spans="1:25" x14ac:dyDescent="0.3">
      <c r="A42" s="66">
        <v>44010</v>
      </c>
      <c r="B42" s="1" t="s">
        <v>77</v>
      </c>
      <c r="C42" s="1" t="s">
        <v>35</v>
      </c>
      <c r="D42" s="2">
        <v>45</v>
      </c>
      <c r="E42" s="2">
        <v>41</v>
      </c>
      <c r="F42" s="2">
        <v>1</v>
      </c>
      <c r="G42" s="2">
        <v>3</v>
      </c>
      <c r="H42" s="3">
        <v>398409</v>
      </c>
      <c r="I42" s="3">
        <v>9717</v>
      </c>
      <c r="J42" s="39">
        <v>0.56100000000000005</v>
      </c>
      <c r="K42" s="39">
        <v>0.22</v>
      </c>
      <c r="L42" s="39">
        <v>0.22</v>
      </c>
      <c r="M42" s="39">
        <v>0.91100000000000003</v>
      </c>
      <c r="N42" s="39">
        <v>2.1999999999999999E-2</v>
      </c>
      <c r="O42" s="39">
        <v>6.7000000000000004E-2</v>
      </c>
      <c r="P42" s="2">
        <v>2</v>
      </c>
      <c r="Q42" s="2">
        <v>3</v>
      </c>
      <c r="R42" s="2">
        <v>2</v>
      </c>
      <c r="S42" s="2">
        <v>0</v>
      </c>
      <c r="T42" s="2">
        <v>3</v>
      </c>
      <c r="U42" s="3">
        <v>20000</v>
      </c>
      <c r="V42" s="3">
        <v>10000</v>
      </c>
      <c r="W42" s="39">
        <v>0</v>
      </c>
      <c r="X42" s="39">
        <v>1</v>
      </c>
      <c r="Y42" s="39">
        <v>0</v>
      </c>
    </row>
    <row r="43" spans="1:25" x14ac:dyDescent="0.3">
      <c r="A43" s="66">
        <v>44010</v>
      </c>
      <c r="B43" s="1" t="s">
        <v>78</v>
      </c>
      <c r="C43" s="1" t="s">
        <v>79</v>
      </c>
      <c r="D43" s="2">
        <v>1320</v>
      </c>
      <c r="E43" s="2">
        <v>1229</v>
      </c>
      <c r="F43" s="2">
        <v>6</v>
      </c>
      <c r="G43" s="2">
        <v>85</v>
      </c>
      <c r="H43" s="3">
        <v>9150050</v>
      </c>
      <c r="I43" s="3">
        <v>7445</v>
      </c>
      <c r="J43" s="39">
        <v>0.90200000000000002</v>
      </c>
      <c r="K43" s="39">
        <v>4.1000000000000002E-2</v>
      </c>
      <c r="L43" s="39">
        <v>5.7000000000000002E-2</v>
      </c>
      <c r="M43" s="39">
        <v>0.93100000000000005</v>
      </c>
      <c r="N43" s="39">
        <v>5.0000000000000001E-3</v>
      </c>
      <c r="O43" s="39">
        <v>6.4000000000000001E-2</v>
      </c>
      <c r="P43" s="2">
        <v>97</v>
      </c>
      <c r="Q43" s="2">
        <v>83</v>
      </c>
      <c r="R43" s="2">
        <v>94</v>
      </c>
      <c r="S43" s="2">
        <v>1</v>
      </c>
      <c r="T43" s="2">
        <v>85</v>
      </c>
      <c r="U43" s="3">
        <v>788233</v>
      </c>
      <c r="V43" s="3">
        <v>8385</v>
      </c>
      <c r="W43" s="39">
        <v>0.88300000000000001</v>
      </c>
      <c r="X43" s="39">
        <v>1.0999999999999999E-2</v>
      </c>
      <c r="Y43" s="39">
        <v>0.106</v>
      </c>
    </row>
    <row r="44" spans="1:25" x14ac:dyDescent="0.3">
      <c r="A44" s="66">
        <v>44010</v>
      </c>
      <c r="B44" s="1" t="s">
        <v>80</v>
      </c>
      <c r="C44" s="1" t="s">
        <v>79</v>
      </c>
      <c r="D44" s="2">
        <v>26</v>
      </c>
      <c r="E44" s="2">
        <v>24</v>
      </c>
      <c r="F44" s="2">
        <v>1</v>
      </c>
      <c r="G44" s="2">
        <v>1</v>
      </c>
      <c r="H44" s="3">
        <v>232767</v>
      </c>
      <c r="I44" s="3">
        <v>9699</v>
      </c>
      <c r="J44" s="39">
        <v>0.66700000000000004</v>
      </c>
      <c r="K44" s="39">
        <v>0.29199999999999998</v>
      </c>
      <c r="L44" s="39">
        <v>4.2000000000000003E-2</v>
      </c>
      <c r="M44" s="39">
        <v>0.92300000000000004</v>
      </c>
      <c r="N44" s="39">
        <v>3.7999999999999999E-2</v>
      </c>
      <c r="O44" s="39">
        <v>3.7999999999999999E-2</v>
      </c>
      <c r="P44" s="2">
        <v>2</v>
      </c>
      <c r="Q44" s="2">
        <v>1</v>
      </c>
      <c r="R44" s="2">
        <v>2</v>
      </c>
      <c r="S44" s="2">
        <v>0</v>
      </c>
      <c r="T44" s="2">
        <v>1</v>
      </c>
      <c r="U44" s="3">
        <v>12767</v>
      </c>
      <c r="V44" s="3">
        <v>6384</v>
      </c>
      <c r="W44" s="39">
        <v>1</v>
      </c>
      <c r="X44" s="39">
        <v>0</v>
      </c>
      <c r="Y44" s="39">
        <v>0</v>
      </c>
    </row>
    <row r="45" spans="1:25" x14ac:dyDescent="0.3">
      <c r="A45" s="66">
        <v>44010</v>
      </c>
      <c r="B45" s="1" t="s">
        <v>81</v>
      </c>
      <c r="C45" s="1" t="s">
        <v>82</v>
      </c>
      <c r="D45" s="2">
        <v>4867</v>
      </c>
      <c r="E45" s="2">
        <v>4597</v>
      </c>
      <c r="F45" s="2">
        <v>47</v>
      </c>
      <c r="G45" s="2">
        <v>223</v>
      </c>
      <c r="H45" s="3">
        <v>40507553</v>
      </c>
      <c r="I45" s="3">
        <v>8812</v>
      </c>
      <c r="J45" s="39">
        <v>0.96599999999999997</v>
      </c>
      <c r="K45" s="39">
        <v>1.9E-2</v>
      </c>
      <c r="L45" s="39">
        <v>1.6E-2</v>
      </c>
      <c r="M45" s="39">
        <v>0.94499999999999995</v>
      </c>
      <c r="N45" s="39">
        <v>8.9999999999999993E-3</v>
      </c>
      <c r="O45" s="39">
        <v>4.5999999999999999E-2</v>
      </c>
      <c r="P45" s="2">
        <v>164</v>
      </c>
      <c r="Q45" s="2">
        <v>280</v>
      </c>
      <c r="R45" s="2">
        <v>220</v>
      </c>
      <c r="S45" s="2">
        <v>1</v>
      </c>
      <c r="T45" s="2">
        <v>223</v>
      </c>
      <c r="U45" s="3">
        <v>1986254</v>
      </c>
      <c r="V45" s="3">
        <v>9028</v>
      </c>
      <c r="W45" s="39">
        <v>0.97699999999999998</v>
      </c>
      <c r="X45" s="39">
        <v>1.4E-2</v>
      </c>
      <c r="Y45" s="39">
        <v>8.9999999999999993E-3</v>
      </c>
    </row>
    <row r="46" spans="1:25" x14ac:dyDescent="0.3">
      <c r="A46" s="66">
        <v>44010</v>
      </c>
      <c r="B46" s="1" t="s">
        <v>83</v>
      </c>
      <c r="C46" s="1" t="s">
        <v>84</v>
      </c>
      <c r="D46" s="2">
        <v>5286</v>
      </c>
      <c r="E46" s="2">
        <v>5080</v>
      </c>
      <c r="F46" s="2">
        <v>44</v>
      </c>
      <c r="G46" s="2">
        <v>160</v>
      </c>
      <c r="H46" s="3">
        <v>45725304</v>
      </c>
      <c r="I46" s="3">
        <v>9001</v>
      </c>
      <c r="J46" s="39">
        <v>0.98299999999999998</v>
      </c>
      <c r="K46" s="39">
        <v>1.0999999999999999E-2</v>
      </c>
      <c r="L46" s="39">
        <v>5.0000000000000001E-3</v>
      </c>
      <c r="M46" s="39">
        <v>0.96199999999999997</v>
      </c>
      <c r="N46" s="39">
        <v>8.0000000000000002E-3</v>
      </c>
      <c r="O46" s="39">
        <v>0.03</v>
      </c>
      <c r="P46" s="2">
        <v>166</v>
      </c>
      <c r="Q46" s="2">
        <v>345</v>
      </c>
      <c r="R46" s="2">
        <v>345</v>
      </c>
      <c r="S46" s="2">
        <v>6</v>
      </c>
      <c r="T46" s="2">
        <v>160</v>
      </c>
      <c r="U46" s="3">
        <v>3201011</v>
      </c>
      <c r="V46" s="3">
        <v>9278</v>
      </c>
      <c r="W46" s="39">
        <v>0.97099999999999997</v>
      </c>
      <c r="X46" s="39">
        <v>8.9999999999999993E-3</v>
      </c>
      <c r="Y46" s="39">
        <v>0.02</v>
      </c>
    </row>
    <row r="47" spans="1:25" x14ac:dyDescent="0.3">
      <c r="A47" s="66">
        <v>44010</v>
      </c>
      <c r="B47" s="1" t="s">
        <v>86</v>
      </c>
      <c r="C47" s="1" t="s">
        <v>87</v>
      </c>
      <c r="D47" s="2">
        <v>103</v>
      </c>
      <c r="E47" s="2">
        <v>98</v>
      </c>
      <c r="F47" s="2">
        <v>1</v>
      </c>
      <c r="G47" s="2">
        <v>4</v>
      </c>
      <c r="H47" s="3">
        <v>924147</v>
      </c>
      <c r="I47" s="3">
        <v>9430</v>
      </c>
      <c r="J47" s="39">
        <v>0.98</v>
      </c>
      <c r="K47" s="39">
        <v>0.02</v>
      </c>
      <c r="L47" s="39">
        <v>0</v>
      </c>
      <c r="M47" s="39">
        <v>0.96099999999999997</v>
      </c>
      <c r="N47" s="39">
        <v>0</v>
      </c>
      <c r="O47" s="39">
        <v>3.9E-2</v>
      </c>
      <c r="P47" s="2">
        <v>9</v>
      </c>
      <c r="Q47" s="2">
        <v>7</v>
      </c>
      <c r="R47" s="2">
        <v>12</v>
      </c>
      <c r="S47" s="2">
        <v>0</v>
      </c>
      <c r="T47" s="2">
        <v>4</v>
      </c>
      <c r="U47" s="3">
        <v>120000</v>
      </c>
      <c r="V47" s="3">
        <v>10000</v>
      </c>
      <c r="W47" s="39">
        <v>1</v>
      </c>
      <c r="X47" s="39">
        <v>0</v>
      </c>
      <c r="Y47" s="39">
        <v>0</v>
      </c>
    </row>
    <row r="48" spans="1:25" x14ac:dyDescent="0.3">
      <c r="A48" s="66">
        <v>44010</v>
      </c>
      <c r="B48" s="1" t="s">
        <v>88</v>
      </c>
      <c r="C48" s="1" t="s">
        <v>89</v>
      </c>
      <c r="D48" s="2">
        <v>29</v>
      </c>
      <c r="E48" s="2">
        <v>28</v>
      </c>
      <c r="F48" s="2">
        <v>0</v>
      </c>
      <c r="G48" s="2">
        <v>0</v>
      </c>
      <c r="H48" s="3">
        <v>247715</v>
      </c>
      <c r="I48" s="3">
        <v>8847</v>
      </c>
      <c r="J48" s="39">
        <v>1</v>
      </c>
      <c r="K48" s="39">
        <v>0</v>
      </c>
      <c r="L48" s="39">
        <v>0</v>
      </c>
      <c r="M48" s="39">
        <v>0.96599999999999997</v>
      </c>
      <c r="N48" s="39">
        <v>0</v>
      </c>
      <c r="O48" s="39">
        <v>0</v>
      </c>
      <c r="P48" s="2">
        <v>0</v>
      </c>
      <c r="Q48" s="2">
        <v>4</v>
      </c>
      <c r="R48" s="2">
        <v>4</v>
      </c>
      <c r="S48" s="2">
        <v>0</v>
      </c>
      <c r="T48" s="2">
        <v>0</v>
      </c>
      <c r="U48" s="3">
        <v>34700</v>
      </c>
      <c r="V48" s="3">
        <v>8675</v>
      </c>
      <c r="W48" s="39">
        <v>1</v>
      </c>
      <c r="X48" s="39">
        <v>0</v>
      </c>
      <c r="Y48" s="39">
        <v>0</v>
      </c>
    </row>
    <row r="49" spans="1:25" x14ac:dyDescent="0.3">
      <c r="A49" s="66">
        <v>44010</v>
      </c>
      <c r="B49" s="1" t="s">
        <v>90</v>
      </c>
      <c r="C49" s="1" t="s">
        <v>91</v>
      </c>
      <c r="D49" s="2">
        <v>37162</v>
      </c>
      <c r="E49" s="2">
        <v>35646</v>
      </c>
      <c r="F49" s="2">
        <v>839</v>
      </c>
      <c r="G49" s="2">
        <v>674</v>
      </c>
      <c r="H49" s="3">
        <v>309332283</v>
      </c>
      <c r="I49" s="3">
        <v>8678</v>
      </c>
      <c r="J49" s="39">
        <v>0.99199999999999999</v>
      </c>
      <c r="K49" s="39">
        <v>4.0000000000000001E-3</v>
      </c>
      <c r="L49" s="39">
        <v>4.0000000000000001E-3</v>
      </c>
      <c r="M49" s="39">
        <v>0.96</v>
      </c>
      <c r="N49" s="39">
        <v>2.1999999999999999E-2</v>
      </c>
      <c r="O49" s="39">
        <v>1.7999999999999999E-2</v>
      </c>
      <c r="P49" s="2">
        <v>881</v>
      </c>
      <c r="Q49" s="2">
        <v>2398</v>
      </c>
      <c r="R49" s="2">
        <v>2530</v>
      </c>
      <c r="S49" s="2">
        <v>75</v>
      </c>
      <c r="T49" s="2">
        <v>674</v>
      </c>
      <c r="U49" s="3">
        <v>22236198</v>
      </c>
      <c r="V49" s="3">
        <v>8789</v>
      </c>
      <c r="W49" s="39">
        <v>0.98199999999999998</v>
      </c>
      <c r="X49" s="39">
        <v>8.9999999999999993E-3</v>
      </c>
      <c r="Y49" s="39">
        <v>8.9999999999999993E-3</v>
      </c>
    </row>
    <row r="50" spans="1:25" x14ac:dyDescent="0.3">
      <c r="A50" s="66">
        <v>44010</v>
      </c>
      <c r="B50" s="1" t="s">
        <v>92</v>
      </c>
      <c r="C50" s="1" t="s">
        <v>93</v>
      </c>
      <c r="D50" s="2">
        <v>7208</v>
      </c>
      <c r="E50" s="2">
        <v>6986</v>
      </c>
      <c r="F50" s="2">
        <v>39</v>
      </c>
      <c r="G50" s="2">
        <v>183</v>
      </c>
      <c r="H50" s="3">
        <v>59370598</v>
      </c>
      <c r="I50" s="3">
        <v>8499</v>
      </c>
      <c r="J50" s="39">
        <v>0.97799999999999998</v>
      </c>
      <c r="K50" s="39">
        <v>1.0999999999999999E-2</v>
      </c>
      <c r="L50" s="39">
        <v>1.0999999999999999E-2</v>
      </c>
      <c r="M50" s="39">
        <v>0.96899999999999997</v>
      </c>
      <c r="N50" s="39">
        <v>5.0000000000000001E-3</v>
      </c>
      <c r="O50" s="39">
        <v>2.5000000000000001E-2</v>
      </c>
      <c r="P50" s="2">
        <v>129</v>
      </c>
      <c r="Q50" s="2">
        <v>365</v>
      </c>
      <c r="R50" s="2">
        <v>299</v>
      </c>
      <c r="S50" s="2">
        <v>12</v>
      </c>
      <c r="T50" s="2">
        <v>183</v>
      </c>
      <c r="U50" s="3">
        <v>2741789</v>
      </c>
      <c r="V50" s="3">
        <v>9170</v>
      </c>
      <c r="W50" s="39">
        <v>0.93</v>
      </c>
      <c r="X50" s="39">
        <v>2.3E-2</v>
      </c>
      <c r="Y50" s="39">
        <v>4.7E-2</v>
      </c>
    </row>
    <row r="51" spans="1:25" x14ac:dyDescent="0.3">
      <c r="A51" s="66">
        <v>44010</v>
      </c>
      <c r="B51" s="1" t="s">
        <v>94</v>
      </c>
      <c r="C51" s="1" t="s">
        <v>61</v>
      </c>
      <c r="D51" s="2">
        <v>2561</v>
      </c>
      <c r="E51" s="2">
        <v>2445</v>
      </c>
      <c r="F51" s="2">
        <v>74</v>
      </c>
      <c r="G51" s="2">
        <v>42</v>
      </c>
      <c r="H51" s="3">
        <v>17129057</v>
      </c>
      <c r="I51" s="3">
        <v>7006</v>
      </c>
      <c r="J51" s="39">
        <v>0.60799999999999998</v>
      </c>
      <c r="K51" s="39">
        <v>0.33900000000000002</v>
      </c>
      <c r="L51" s="39">
        <v>5.1999999999999998E-2</v>
      </c>
      <c r="M51" s="39">
        <v>0.95499999999999996</v>
      </c>
      <c r="N51" s="39">
        <v>2.9000000000000001E-2</v>
      </c>
      <c r="O51" s="39">
        <v>1.6E-2</v>
      </c>
      <c r="P51" s="2">
        <v>69</v>
      </c>
      <c r="Q51" s="2">
        <v>145</v>
      </c>
      <c r="R51" s="2">
        <v>169</v>
      </c>
      <c r="S51" s="2">
        <v>3</v>
      </c>
      <c r="T51" s="2">
        <v>42</v>
      </c>
      <c r="U51" s="3">
        <v>1031403</v>
      </c>
      <c r="V51" s="3">
        <v>6103</v>
      </c>
      <c r="W51" s="39">
        <v>0.86399999999999999</v>
      </c>
      <c r="X51" s="39">
        <v>9.5000000000000001E-2</v>
      </c>
      <c r="Y51" s="39">
        <v>4.1000000000000002E-2</v>
      </c>
    </row>
    <row r="52" spans="1:25" x14ac:dyDescent="0.3">
      <c r="A52" s="66">
        <v>44010</v>
      </c>
      <c r="B52" s="1" t="s">
        <v>95</v>
      </c>
      <c r="C52" s="1" t="s">
        <v>96</v>
      </c>
      <c r="D52" s="2">
        <v>22</v>
      </c>
      <c r="E52" s="2">
        <v>22</v>
      </c>
      <c r="F52" s="2">
        <v>0</v>
      </c>
      <c r="G52" s="2">
        <v>0</v>
      </c>
      <c r="H52" s="3">
        <v>202249</v>
      </c>
      <c r="I52" s="3">
        <v>9193</v>
      </c>
      <c r="J52" s="39">
        <v>1</v>
      </c>
      <c r="K52" s="39">
        <v>0</v>
      </c>
      <c r="L52" s="39">
        <v>0</v>
      </c>
      <c r="M52" s="39">
        <v>1</v>
      </c>
      <c r="N52" s="39">
        <v>0</v>
      </c>
      <c r="O52" s="39">
        <v>0</v>
      </c>
      <c r="P52" s="2">
        <v>0</v>
      </c>
      <c r="Q52" s="2">
        <v>0</v>
      </c>
      <c r="R52" s="2">
        <v>0</v>
      </c>
      <c r="S52" s="2">
        <v>0</v>
      </c>
      <c r="T52" s="2">
        <v>0</v>
      </c>
      <c r="U52" s="3">
        <v>0</v>
      </c>
      <c r="V52" s="3">
        <v>0</v>
      </c>
      <c r="W52" s="39">
        <v>0</v>
      </c>
      <c r="X52" s="39">
        <v>0</v>
      </c>
      <c r="Y52" s="39">
        <v>0</v>
      </c>
    </row>
    <row r="53" spans="1:25" x14ac:dyDescent="0.3">
      <c r="A53" s="66">
        <v>44010</v>
      </c>
      <c r="B53" s="1" t="s">
        <v>97</v>
      </c>
      <c r="C53" s="1" t="s">
        <v>61</v>
      </c>
      <c r="D53" s="2">
        <v>3046</v>
      </c>
      <c r="E53" s="2">
        <v>2870</v>
      </c>
      <c r="F53" s="2">
        <v>116</v>
      </c>
      <c r="G53" s="2">
        <v>60</v>
      </c>
      <c r="H53" s="3">
        <v>11137931</v>
      </c>
      <c r="I53" s="3">
        <v>3881</v>
      </c>
      <c r="J53" s="39">
        <v>0.68700000000000006</v>
      </c>
      <c r="K53" s="39">
        <v>0.20399999999999999</v>
      </c>
      <c r="L53" s="39">
        <v>0.109</v>
      </c>
      <c r="M53" s="39">
        <v>0.94199999999999995</v>
      </c>
      <c r="N53" s="39">
        <v>3.7999999999999999E-2</v>
      </c>
      <c r="O53" s="39">
        <v>0.02</v>
      </c>
      <c r="P53" s="2">
        <v>72</v>
      </c>
      <c r="Q53" s="2">
        <v>141</v>
      </c>
      <c r="R53" s="2">
        <v>149</v>
      </c>
      <c r="S53" s="2">
        <v>4</v>
      </c>
      <c r="T53" s="2">
        <v>60</v>
      </c>
      <c r="U53" s="3">
        <v>490106</v>
      </c>
      <c r="V53" s="3">
        <v>3289</v>
      </c>
      <c r="W53" s="39">
        <v>0.98</v>
      </c>
      <c r="X53" s="39">
        <v>0</v>
      </c>
      <c r="Y53" s="39">
        <v>0.02</v>
      </c>
    </row>
    <row r="54" spans="1:25" x14ac:dyDescent="0.3">
      <c r="A54" s="66">
        <v>44010</v>
      </c>
      <c r="B54" s="1" t="s">
        <v>99</v>
      </c>
      <c r="C54" s="1" t="s">
        <v>100</v>
      </c>
      <c r="D54" s="2">
        <v>9857</v>
      </c>
      <c r="E54" s="2">
        <v>9473</v>
      </c>
      <c r="F54" s="2">
        <v>167</v>
      </c>
      <c r="G54" s="2">
        <v>217</v>
      </c>
      <c r="H54" s="3">
        <v>67735635</v>
      </c>
      <c r="I54" s="3">
        <v>7150</v>
      </c>
      <c r="J54" s="39">
        <v>0.94799999999999995</v>
      </c>
      <c r="K54" s="39">
        <v>4.5999999999999999E-2</v>
      </c>
      <c r="L54" s="39">
        <v>6.0000000000000001E-3</v>
      </c>
      <c r="M54" s="39">
        <v>0.96199999999999997</v>
      </c>
      <c r="N54" s="39">
        <v>1.6E-2</v>
      </c>
      <c r="O54" s="39">
        <v>2.1999999999999999E-2</v>
      </c>
      <c r="P54" s="2">
        <v>208</v>
      </c>
      <c r="Q54" s="2">
        <v>522</v>
      </c>
      <c r="R54" s="2">
        <v>499</v>
      </c>
      <c r="S54" s="2">
        <v>14</v>
      </c>
      <c r="T54" s="2">
        <v>217</v>
      </c>
      <c r="U54" s="3">
        <v>3565856</v>
      </c>
      <c r="V54" s="3">
        <v>7146</v>
      </c>
      <c r="W54" s="39">
        <v>0.98799999999999999</v>
      </c>
      <c r="X54" s="39">
        <v>0</v>
      </c>
      <c r="Y54" s="39">
        <v>1.2E-2</v>
      </c>
    </row>
    <row r="55" spans="1:25" x14ac:dyDescent="0.3">
      <c r="A55" s="66">
        <v>44010</v>
      </c>
      <c r="B55" s="1" t="s">
        <v>101</v>
      </c>
      <c r="C55" s="1" t="s">
        <v>102</v>
      </c>
      <c r="D55" s="2">
        <v>119131</v>
      </c>
      <c r="E55" s="2">
        <v>112419</v>
      </c>
      <c r="F55" s="2">
        <v>1376</v>
      </c>
      <c r="G55" s="2">
        <v>5336</v>
      </c>
      <c r="H55" s="3">
        <v>889709407</v>
      </c>
      <c r="I55" s="3">
        <v>7914</v>
      </c>
      <c r="J55" s="39">
        <v>0.97599999999999998</v>
      </c>
      <c r="K55" s="39">
        <v>1.6E-2</v>
      </c>
      <c r="L55" s="39">
        <v>8.0000000000000002E-3</v>
      </c>
      <c r="M55" s="39">
        <v>0.94399999999999995</v>
      </c>
      <c r="N55" s="39">
        <v>1.0999999999999999E-2</v>
      </c>
      <c r="O55" s="39">
        <v>4.4999999999999998E-2</v>
      </c>
      <c r="P55" s="2">
        <v>6547</v>
      </c>
      <c r="Q55" s="2">
        <v>6531</v>
      </c>
      <c r="R55" s="2">
        <v>7624</v>
      </c>
      <c r="S55" s="2">
        <v>118</v>
      </c>
      <c r="T55" s="2">
        <v>5336</v>
      </c>
      <c r="U55" s="3">
        <v>61433679</v>
      </c>
      <c r="V55" s="3">
        <v>8058</v>
      </c>
      <c r="W55" s="39">
        <v>0.98099999999999998</v>
      </c>
      <c r="X55" s="39">
        <v>1.2E-2</v>
      </c>
      <c r="Y55" s="39">
        <v>7.0000000000000001E-3</v>
      </c>
    </row>
    <row r="56" spans="1:25" x14ac:dyDescent="0.3">
      <c r="A56" s="66">
        <v>44010</v>
      </c>
      <c r="B56" s="1" t="s">
        <v>105</v>
      </c>
      <c r="C56" s="1" t="s">
        <v>106</v>
      </c>
      <c r="D56" s="2">
        <v>130</v>
      </c>
      <c r="E56" s="2">
        <v>123</v>
      </c>
      <c r="F56" s="2">
        <v>1</v>
      </c>
      <c r="G56" s="2">
        <v>6</v>
      </c>
      <c r="H56" s="3">
        <v>1185134</v>
      </c>
      <c r="I56" s="3">
        <v>9635</v>
      </c>
      <c r="J56" s="39">
        <v>1</v>
      </c>
      <c r="K56" s="39">
        <v>0</v>
      </c>
      <c r="L56" s="39">
        <v>0</v>
      </c>
      <c r="M56" s="39">
        <v>0.94599999999999995</v>
      </c>
      <c r="N56" s="39">
        <v>8.0000000000000002E-3</v>
      </c>
      <c r="O56" s="39">
        <v>4.5999999999999999E-2</v>
      </c>
      <c r="P56" s="2">
        <v>2</v>
      </c>
      <c r="Q56" s="2">
        <v>6</v>
      </c>
      <c r="R56" s="2">
        <v>2</v>
      </c>
      <c r="S56" s="2">
        <v>0</v>
      </c>
      <c r="T56" s="2">
        <v>6</v>
      </c>
      <c r="U56" s="3">
        <v>20000</v>
      </c>
      <c r="V56" s="3">
        <v>10000</v>
      </c>
      <c r="W56" s="39">
        <v>1</v>
      </c>
      <c r="X56" s="39">
        <v>0</v>
      </c>
      <c r="Y56" s="39">
        <v>0</v>
      </c>
    </row>
    <row r="57" spans="1:25" x14ac:dyDescent="0.3">
      <c r="A57" s="66">
        <v>44010</v>
      </c>
      <c r="B57" s="1" t="s">
        <v>107</v>
      </c>
      <c r="C57" s="1" t="s">
        <v>108</v>
      </c>
      <c r="D57" s="2">
        <v>249151</v>
      </c>
      <c r="E57" s="2">
        <v>236596</v>
      </c>
      <c r="F57" s="2">
        <v>4243</v>
      </c>
      <c r="G57" s="2">
        <v>8312</v>
      </c>
      <c r="H57" s="3">
        <v>1623403071</v>
      </c>
      <c r="I57" s="3">
        <v>6861</v>
      </c>
      <c r="J57" s="39">
        <v>0.96199999999999997</v>
      </c>
      <c r="K57" s="39">
        <v>1.7999999999999999E-2</v>
      </c>
      <c r="L57" s="39">
        <v>0.02</v>
      </c>
      <c r="M57" s="39">
        <v>0.95</v>
      </c>
      <c r="N57" s="39">
        <v>1.7000000000000001E-2</v>
      </c>
      <c r="O57" s="39">
        <v>3.3000000000000002E-2</v>
      </c>
      <c r="P57" s="2">
        <v>9343</v>
      </c>
      <c r="Q57" s="2">
        <v>10194</v>
      </c>
      <c r="R57" s="2">
        <v>11056</v>
      </c>
      <c r="S57" s="2">
        <v>169</v>
      </c>
      <c r="T57" s="2">
        <v>8312</v>
      </c>
      <c r="U57" s="3">
        <v>77376326</v>
      </c>
      <c r="V57" s="3">
        <v>6999</v>
      </c>
      <c r="W57" s="39">
        <v>0.97599999999999998</v>
      </c>
      <c r="X57" s="39">
        <v>0.01</v>
      </c>
      <c r="Y57" s="39">
        <v>1.4E-2</v>
      </c>
    </row>
    <row r="58" spans="1:25" x14ac:dyDescent="0.3">
      <c r="A58" s="66">
        <v>44010</v>
      </c>
      <c r="B58" s="1" t="s">
        <v>109</v>
      </c>
      <c r="C58" s="1" t="s">
        <v>61</v>
      </c>
      <c r="D58" s="2">
        <v>1348</v>
      </c>
      <c r="E58" s="2">
        <v>1315</v>
      </c>
      <c r="F58" s="2">
        <v>7</v>
      </c>
      <c r="G58" s="2">
        <v>26</v>
      </c>
      <c r="H58" s="3">
        <v>12720609</v>
      </c>
      <c r="I58" s="3">
        <v>9673</v>
      </c>
      <c r="J58" s="39">
        <v>0.95399999999999996</v>
      </c>
      <c r="K58" s="39">
        <v>3.5000000000000003E-2</v>
      </c>
      <c r="L58" s="39">
        <v>1.0999999999999999E-2</v>
      </c>
      <c r="M58" s="39">
        <v>0.97799999999999998</v>
      </c>
      <c r="N58" s="39">
        <v>3.0000000000000001E-3</v>
      </c>
      <c r="O58" s="39">
        <v>1.9E-2</v>
      </c>
      <c r="P58" s="2">
        <v>28</v>
      </c>
      <c r="Q58" s="2">
        <v>89</v>
      </c>
      <c r="R58" s="2">
        <v>89</v>
      </c>
      <c r="S58" s="2">
        <v>2</v>
      </c>
      <c r="T58" s="2">
        <v>26</v>
      </c>
      <c r="U58" s="3">
        <v>883643</v>
      </c>
      <c r="V58" s="3">
        <v>9929</v>
      </c>
      <c r="W58" s="39">
        <v>0.93300000000000005</v>
      </c>
      <c r="X58" s="39">
        <v>2.1999999999999999E-2</v>
      </c>
      <c r="Y58" s="39">
        <v>4.4999999999999998E-2</v>
      </c>
    </row>
    <row r="59" spans="1:25" x14ac:dyDescent="0.3">
      <c r="A59" s="66">
        <v>44010</v>
      </c>
      <c r="B59" s="1" t="s">
        <v>110</v>
      </c>
      <c r="C59" s="1" t="s">
        <v>111</v>
      </c>
      <c r="D59" s="2">
        <v>1126</v>
      </c>
      <c r="E59" s="2">
        <v>1082</v>
      </c>
      <c r="F59" s="2">
        <v>7</v>
      </c>
      <c r="G59" s="2">
        <v>37</v>
      </c>
      <c r="H59" s="3">
        <v>9563434</v>
      </c>
      <c r="I59" s="3">
        <v>8839</v>
      </c>
      <c r="J59" s="39">
        <v>0.97199999999999998</v>
      </c>
      <c r="K59" s="39">
        <v>0.02</v>
      </c>
      <c r="L59" s="39">
        <v>7.0000000000000001E-3</v>
      </c>
      <c r="M59" s="39">
        <v>0.96299999999999997</v>
      </c>
      <c r="N59" s="39">
        <v>4.0000000000000001E-3</v>
      </c>
      <c r="O59" s="39">
        <v>3.3000000000000002E-2</v>
      </c>
      <c r="P59" s="2">
        <v>31</v>
      </c>
      <c r="Q59" s="2">
        <v>75</v>
      </c>
      <c r="R59" s="2">
        <v>65</v>
      </c>
      <c r="S59" s="2">
        <v>4</v>
      </c>
      <c r="T59" s="2">
        <v>37</v>
      </c>
      <c r="U59" s="3">
        <v>563396</v>
      </c>
      <c r="V59" s="3">
        <v>8668</v>
      </c>
      <c r="W59" s="39">
        <v>0.96899999999999997</v>
      </c>
      <c r="X59" s="39">
        <v>1.4999999999999999E-2</v>
      </c>
      <c r="Y59" s="39">
        <v>1.4999999999999999E-2</v>
      </c>
    </row>
    <row r="60" spans="1:25" x14ac:dyDescent="0.3">
      <c r="A60" s="66">
        <v>44010</v>
      </c>
      <c r="B60" s="1" t="s">
        <v>112</v>
      </c>
      <c r="C60" s="1" t="s">
        <v>104</v>
      </c>
      <c r="D60" s="2">
        <v>26</v>
      </c>
      <c r="E60" s="2">
        <v>23</v>
      </c>
      <c r="F60" s="2">
        <v>3</v>
      </c>
      <c r="G60" s="2">
        <v>0</v>
      </c>
      <c r="H60" s="3">
        <v>206130</v>
      </c>
      <c r="I60" s="3">
        <v>8962</v>
      </c>
      <c r="J60" s="39">
        <v>1</v>
      </c>
      <c r="K60" s="39">
        <v>0</v>
      </c>
      <c r="L60" s="39">
        <v>0</v>
      </c>
      <c r="M60" s="39">
        <v>0.88500000000000001</v>
      </c>
      <c r="N60" s="39">
        <v>0.115</v>
      </c>
      <c r="O60" s="39">
        <v>0</v>
      </c>
      <c r="P60" s="2">
        <v>2</v>
      </c>
      <c r="Q60" s="2">
        <v>2</v>
      </c>
      <c r="R60" s="2">
        <v>4</v>
      </c>
      <c r="S60" s="2">
        <v>0</v>
      </c>
      <c r="T60" s="2">
        <v>0</v>
      </c>
      <c r="U60" s="3">
        <v>34500</v>
      </c>
      <c r="V60" s="3">
        <v>8625</v>
      </c>
      <c r="W60" s="39">
        <v>1</v>
      </c>
      <c r="X60" s="39">
        <v>0</v>
      </c>
      <c r="Y60" s="39">
        <v>0</v>
      </c>
    </row>
    <row r="61" spans="1:25" x14ac:dyDescent="0.3">
      <c r="A61" s="66">
        <v>44010</v>
      </c>
      <c r="B61" s="1" t="s">
        <v>113</v>
      </c>
      <c r="C61" s="1" t="s">
        <v>61</v>
      </c>
      <c r="D61" s="2">
        <v>8438</v>
      </c>
      <c r="E61" s="2">
        <v>8279</v>
      </c>
      <c r="F61" s="2">
        <v>67</v>
      </c>
      <c r="G61" s="2">
        <v>92</v>
      </c>
      <c r="H61" s="3">
        <v>65999202</v>
      </c>
      <c r="I61" s="3">
        <v>7972</v>
      </c>
      <c r="J61" s="39">
        <v>0.73099999999999998</v>
      </c>
      <c r="K61" s="39">
        <v>0.25</v>
      </c>
      <c r="L61" s="39">
        <v>1.9E-2</v>
      </c>
      <c r="M61" s="39">
        <v>0.98199999999999998</v>
      </c>
      <c r="N61" s="39">
        <v>8.0000000000000002E-3</v>
      </c>
      <c r="O61" s="39">
        <v>1.0999999999999999E-2</v>
      </c>
      <c r="P61" s="2">
        <v>189</v>
      </c>
      <c r="Q61" s="2">
        <v>337</v>
      </c>
      <c r="R61" s="2">
        <v>432</v>
      </c>
      <c r="S61" s="2">
        <v>2</v>
      </c>
      <c r="T61" s="2">
        <v>92</v>
      </c>
      <c r="U61" s="3">
        <v>3384011</v>
      </c>
      <c r="V61" s="3">
        <v>7833</v>
      </c>
      <c r="W61" s="39">
        <v>0.95399999999999996</v>
      </c>
      <c r="X61" s="39">
        <v>3.2000000000000001E-2</v>
      </c>
      <c r="Y61" s="39">
        <v>1.4E-2</v>
      </c>
    </row>
    <row r="62" spans="1:25" x14ac:dyDescent="0.3">
      <c r="A62" s="66">
        <v>44010</v>
      </c>
      <c r="B62" s="1" t="s">
        <v>114</v>
      </c>
      <c r="C62" s="1" t="s">
        <v>115</v>
      </c>
      <c r="D62" s="2">
        <v>22827</v>
      </c>
      <c r="E62" s="2">
        <v>21529</v>
      </c>
      <c r="F62" s="2">
        <v>672</v>
      </c>
      <c r="G62" s="2">
        <v>626</v>
      </c>
      <c r="H62" s="3">
        <v>151601907</v>
      </c>
      <c r="I62" s="3">
        <v>7042</v>
      </c>
      <c r="J62" s="39">
        <v>0.66200000000000003</v>
      </c>
      <c r="K62" s="39">
        <v>0.32800000000000001</v>
      </c>
      <c r="L62" s="39">
        <v>0.01</v>
      </c>
      <c r="M62" s="39">
        <v>0.94399999999999995</v>
      </c>
      <c r="N62" s="39">
        <v>2.9000000000000001E-2</v>
      </c>
      <c r="O62" s="39">
        <v>2.7E-2</v>
      </c>
      <c r="P62" s="2">
        <v>713</v>
      </c>
      <c r="Q62" s="2">
        <v>853</v>
      </c>
      <c r="R62" s="2">
        <v>923</v>
      </c>
      <c r="S62" s="2">
        <v>17</v>
      </c>
      <c r="T62" s="2">
        <v>626</v>
      </c>
      <c r="U62" s="3">
        <v>6579269</v>
      </c>
      <c r="V62" s="3">
        <v>7128</v>
      </c>
      <c r="W62" s="39">
        <v>0.98</v>
      </c>
      <c r="X62" s="39">
        <v>1.4E-2</v>
      </c>
      <c r="Y62" s="39">
        <v>5.0000000000000001E-3</v>
      </c>
    </row>
    <row r="63" spans="1:25" x14ac:dyDescent="0.3">
      <c r="A63" s="66">
        <v>44010</v>
      </c>
      <c r="B63" s="1" t="s">
        <v>116</v>
      </c>
      <c r="C63" s="1" t="s">
        <v>39</v>
      </c>
      <c r="D63" s="2">
        <v>20998</v>
      </c>
      <c r="E63" s="2">
        <v>20499</v>
      </c>
      <c r="F63" s="2">
        <v>155</v>
      </c>
      <c r="G63" s="2">
        <v>0</v>
      </c>
      <c r="H63" s="3">
        <v>159990801</v>
      </c>
      <c r="I63" s="3">
        <v>7805</v>
      </c>
      <c r="J63" s="39">
        <v>0.97499999999999998</v>
      </c>
      <c r="K63" s="39">
        <v>2.1000000000000001E-2</v>
      </c>
      <c r="L63" s="39">
        <v>4.0000000000000001E-3</v>
      </c>
      <c r="M63" s="39">
        <v>0.97599999999999998</v>
      </c>
      <c r="N63" s="39">
        <v>7.0000000000000001E-3</v>
      </c>
      <c r="O63" s="39">
        <v>0</v>
      </c>
      <c r="P63" s="2">
        <v>0</v>
      </c>
      <c r="Q63" s="2">
        <v>0</v>
      </c>
      <c r="R63" s="2">
        <v>0</v>
      </c>
      <c r="S63" s="2">
        <v>0</v>
      </c>
      <c r="T63" s="2">
        <v>0</v>
      </c>
      <c r="U63" s="3">
        <v>0</v>
      </c>
      <c r="V63" s="3">
        <v>0</v>
      </c>
      <c r="W63" s="39">
        <v>0</v>
      </c>
      <c r="X63" s="39">
        <v>0</v>
      </c>
      <c r="Y63" s="39">
        <v>0</v>
      </c>
    </row>
    <row r="64" spans="1:25" x14ac:dyDescent="0.3">
      <c r="A64" s="66">
        <v>44010</v>
      </c>
      <c r="B64" s="1" t="s">
        <v>120</v>
      </c>
      <c r="C64" s="1" t="s">
        <v>121</v>
      </c>
      <c r="D64" s="2">
        <v>27285</v>
      </c>
      <c r="E64" s="2">
        <v>26188</v>
      </c>
      <c r="F64" s="2">
        <v>572</v>
      </c>
      <c r="G64" s="2">
        <v>525</v>
      </c>
      <c r="H64" s="3">
        <v>195271480</v>
      </c>
      <c r="I64" s="3">
        <v>7457</v>
      </c>
      <c r="J64" s="39">
        <v>0.92900000000000005</v>
      </c>
      <c r="K64" s="39">
        <v>3.5000000000000003E-2</v>
      </c>
      <c r="L64" s="39">
        <v>3.5999999999999997E-2</v>
      </c>
      <c r="M64" s="39">
        <v>0.96</v>
      </c>
      <c r="N64" s="39">
        <v>2.1000000000000001E-2</v>
      </c>
      <c r="O64" s="39">
        <v>1.9E-2</v>
      </c>
      <c r="P64" s="2">
        <v>714</v>
      </c>
      <c r="Q64" s="2">
        <v>1159</v>
      </c>
      <c r="R64" s="2">
        <v>1300</v>
      </c>
      <c r="S64" s="2">
        <v>48</v>
      </c>
      <c r="T64" s="2">
        <v>525</v>
      </c>
      <c r="U64" s="3">
        <v>9809950</v>
      </c>
      <c r="V64" s="3">
        <v>7546</v>
      </c>
      <c r="W64" s="39">
        <v>0.93100000000000005</v>
      </c>
      <c r="X64" s="39">
        <v>2.4E-2</v>
      </c>
      <c r="Y64" s="39">
        <v>4.4999999999999998E-2</v>
      </c>
    </row>
    <row r="65" spans="1:25" x14ac:dyDescent="0.3">
      <c r="A65" s="66">
        <v>44010</v>
      </c>
      <c r="B65" s="1" t="s">
        <v>122</v>
      </c>
      <c r="C65" s="1" t="s">
        <v>123</v>
      </c>
      <c r="D65" s="2">
        <v>3137</v>
      </c>
      <c r="E65" s="2">
        <v>2956</v>
      </c>
      <c r="F65" s="2">
        <v>32</v>
      </c>
      <c r="G65" s="2">
        <v>149</v>
      </c>
      <c r="H65" s="3">
        <v>25700181</v>
      </c>
      <c r="I65" s="3">
        <v>8694</v>
      </c>
      <c r="J65" s="39">
        <v>0.96399999999999997</v>
      </c>
      <c r="K65" s="39">
        <v>2.5000000000000001E-2</v>
      </c>
      <c r="L65" s="39">
        <v>1.0999999999999999E-2</v>
      </c>
      <c r="M65" s="39">
        <v>0.94299999999999995</v>
      </c>
      <c r="N65" s="39">
        <v>0.01</v>
      </c>
      <c r="O65" s="39">
        <v>4.8000000000000001E-2</v>
      </c>
      <c r="P65" s="2">
        <v>174</v>
      </c>
      <c r="Q65" s="2">
        <v>171</v>
      </c>
      <c r="R65" s="2">
        <v>192</v>
      </c>
      <c r="S65" s="2">
        <v>4</v>
      </c>
      <c r="T65" s="2">
        <v>149</v>
      </c>
      <c r="U65" s="3">
        <v>1606284</v>
      </c>
      <c r="V65" s="3">
        <v>8366</v>
      </c>
      <c r="W65" s="39">
        <v>0.97899999999999998</v>
      </c>
      <c r="X65" s="39">
        <v>0.01</v>
      </c>
      <c r="Y65" s="39">
        <v>0.01</v>
      </c>
    </row>
    <row r="66" spans="1:25" x14ac:dyDescent="0.3">
      <c r="A66" s="66">
        <v>44010</v>
      </c>
      <c r="B66" s="1" t="s">
        <v>124</v>
      </c>
      <c r="C66" s="1" t="s">
        <v>61</v>
      </c>
      <c r="D66" s="2">
        <v>1021</v>
      </c>
      <c r="E66" s="2">
        <v>976</v>
      </c>
      <c r="F66" s="2">
        <v>42</v>
      </c>
      <c r="G66" s="2">
        <v>3</v>
      </c>
      <c r="H66" s="3">
        <v>7336211</v>
      </c>
      <c r="I66" s="3">
        <v>7517</v>
      </c>
      <c r="J66" s="39">
        <v>0.79200000000000004</v>
      </c>
      <c r="K66" s="39">
        <v>9.0999999999999998E-2</v>
      </c>
      <c r="L66" s="39">
        <v>0.11700000000000001</v>
      </c>
      <c r="M66" s="39">
        <v>0.95599999999999996</v>
      </c>
      <c r="N66" s="39">
        <v>4.1000000000000002E-2</v>
      </c>
      <c r="O66" s="39">
        <v>3.0000000000000001E-3</v>
      </c>
      <c r="P66" s="2">
        <v>9</v>
      </c>
      <c r="Q66" s="2">
        <v>28</v>
      </c>
      <c r="R66" s="2">
        <v>32</v>
      </c>
      <c r="S66" s="2">
        <v>2</v>
      </c>
      <c r="T66" s="2">
        <v>3</v>
      </c>
      <c r="U66" s="3">
        <v>258705</v>
      </c>
      <c r="V66" s="3">
        <v>8085</v>
      </c>
      <c r="W66" s="39">
        <v>0.96899999999999997</v>
      </c>
      <c r="X66" s="39">
        <v>3.1E-2</v>
      </c>
      <c r="Y66" s="39">
        <v>0</v>
      </c>
    </row>
    <row r="67" spans="1:25" x14ac:dyDescent="0.3">
      <c r="A67" s="66">
        <v>44010</v>
      </c>
      <c r="B67" s="1" t="s">
        <v>125</v>
      </c>
      <c r="C67" s="1" t="s">
        <v>126</v>
      </c>
      <c r="D67" s="2">
        <v>9167</v>
      </c>
      <c r="E67" s="2">
        <v>8926</v>
      </c>
      <c r="F67" s="2">
        <v>86</v>
      </c>
      <c r="G67" s="2">
        <v>155</v>
      </c>
      <c r="H67" s="3">
        <v>79799809</v>
      </c>
      <c r="I67" s="3">
        <v>8940</v>
      </c>
      <c r="J67" s="39">
        <v>0.96699999999999997</v>
      </c>
      <c r="K67" s="39">
        <v>0.03</v>
      </c>
      <c r="L67" s="39">
        <v>4.0000000000000001E-3</v>
      </c>
      <c r="M67" s="39">
        <v>0.97599999999999998</v>
      </c>
      <c r="N67" s="39">
        <v>7.0000000000000001E-3</v>
      </c>
      <c r="O67" s="39">
        <v>1.7000000000000001E-2</v>
      </c>
      <c r="P67" s="2">
        <v>212</v>
      </c>
      <c r="Q67" s="2">
        <v>470</v>
      </c>
      <c r="R67" s="2">
        <v>521</v>
      </c>
      <c r="S67" s="2">
        <v>6</v>
      </c>
      <c r="T67" s="2">
        <v>155</v>
      </c>
      <c r="U67" s="3">
        <v>4786951</v>
      </c>
      <c r="V67" s="3">
        <v>9188</v>
      </c>
      <c r="W67" s="39">
        <v>0.98299999999999998</v>
      </c>
      <c r="X67" s="39">
        <v>1.2999999999999999E-2</v>
      </c>
      <c r="Y67" s="39">
        <v>4.0000000000000001E-3</v>
      </c>
    </row>
    <row r="68" spans="1:25" x14ac:dyDescent="0.3">
      <c r="A68" s="66">
        <v>44010</v>
      </c>
      <c r="B68" s="1" t="s">
        <v>127</v>
      </c>
      <c r="C68" s="1" t="s">
        <v>128</v>
      </c>
      <c r="D68" s="2">
        <v>51</v>
      </c>
      <c r="E68" s="2">
        <v>37</v>
      </c>
      <c r="F68" s="2">
        <v>10</v>
      </c>
      <c r="G68" s="2">
        <v>4</v>
      </c>
      <c r="H68" s="3">
        <v>281922</v>
      </c>
      <c r="I68" s="3">
        <v>7620</v>
      </c>
      <c r="J68" s="39">
        <v>0.56799999999999995</v>
      </c>
      <c r="K68" s="39">
        <v>0.16200000000000001</v>
      </c>
      <c r="L68" s="39">
        <v>0.27</v>
      </c>
      <c r="M68" s="39">
        <v>0.72499999999999998</v>
      </c>
      <c r="N68" s="39">
        <v>0.19600000000000001</v>
      </c>
      <c r="O68" s="39">
        <v>7.8E-2</v>
      </c>
      <c r="P68" s="2">
        <v>2</v>
      </c>
      <c r="Q68" s="2">
        <v>4</v>
      </c>
      <c r="R68" s="2">
        <v>2</v>
      </c>
      <c r="S68" s="2">
        <v>0</v>
      </c>
      <c r="T68" s="2">
        <v>4</v>
      </c>
      <c r="U68" s="3">
        <v>10100</v>
      </c>
      <c r="V68" s="3">
        <v>5050</v>
      </c>
      <c r="W68" s="39">
        <v>1</v>
      </c>
      <c r="X68" s="39">
        <v>0</v>
      </c>
      <c r="Y68" s="39">
        <v>0</v>
      </c>
    </row>
    <row r="69" spans="1:25" x14ac:dyDescent="0.3">
      <c r="A69" s="66">
        <v>44010</v>
      </c>
      <c r="B69" s="1" t="s">
        <v>130</v>
      </c>
      <c r="C69" s="1" t="s">
        <v>131</v>
      </c>
      <c r="D69" s="2">
        <v>4159</v>
      </c>
      <c r="E69" s="2">
        <v>3928</v>
      </c>
      <c r="F69" s="2">
        <v>60</v>
      </c>
      <c r="G69" s="2">
        <v>171</v>
      </c>
      <c r="H69" s="3">
        <v>32322637</v>
      </c>
      <c r="I69" s="3">
        <v>8229</v>
      </c>
      <c r="J69" s="39">
        <v>0.98399999999999999</v>
      </c>
      <c r="K69" s="39">
        <v>1.0999999999999999E-2</v>
      </c>
      <c r="L69" s="39">
        <v>4.0000000000000001E-3</v>
      </c>
      <c r="M69" s="39">
        <v>0.94499999999999995</v>
      </c>
      <c r="N69" s="39">
        <v>1.4E-2</v>
      </c>
      <c r="O69" s="39">
        <v>4.1000000000000002E-2</v>
      </c>
      <c r="P69" s="2">
        <v>178</v>
      </c>
      <c r="Q69" s="2">
        <v>246</v>
      </c>
      <c r="R69" s="2">
        <v>251</v>
      </c>
      <c r="S69" s="2">
        <v>2</v>
      </c>
      <c r="T69" s="2">
        <v>171</v>
      </c>
      <c r="U69" s="3">
        <v>2069852</v>
      </c>
      <c r="V69" s="3">
        <v>8246</v>
      </c>
      <c r="W69" s="39">
        <v>0.97199999999999998</v>
      </c>
      <c r="X69" s="39">
        <v>1.2E-2</v>
      </c>
      <c r="Y69" s="39">
        <v>1.6E-2</v>
      </c>
    </row>
    <row r="70" spans="1:25" x14ac:dyDescent="0.3">
      <c r="A70" s="66">
        <v>44010</v>
      </c>
      <c r="B70" s="1" t="s">
        <v>132</v>
      </c>
      <c r="C70" s="1" t="s">
        <v>133</v>
      </c>
      <c r="D70" s="2">
        <v>5006</v>
      </c>
      <c r="E70" s="2">
        <v>4697</v>
      </c>
      <c r="F70" s="2">
        <v>39</v>
      </c>
      <c r="G70" s="2">
        <v>270</v>
      </c>
      <c r="H70" s="3">
        <v>40751892</v>
      </c>
      <c r="I70" s="3">
        <v>8676</v>
      </c>
      <c r="J70" s="39">
        <v>0.96199999999999997</v>
      </c>
      <c r="K70" s="39">
        <v>2.1999999999999999E-2</v>
      </c>
      <c r="L70" s="39">
        <v>1.6E-2</v>
      </c>
      <c r="M70" s="39">
        <v>0.93899999999999995</v>
      </c>
      <c r="N70" s="39">
        <v>7.0000000000000001E-3</v>
      </c>
      <c r="O70" s="39">
        <v>5.3999999999999999E-2</v>
      </c>
      <c r="P70" s="2">
        <v>204</v>
      </c>
      <c r="Q70" s="2">
        <v>322</v>
      </c>
      <c r="R70" s="2">
        <v>254</v>
      </c>
      <c r="S70" s="2">
        <v>2</v>
      </c>
      <c r="T70" s="2">
        <v>270</v>
      </c>
      <c r="U70" s="3">
        <v>2252713</v>
      </c>
      <c r="V70" s="3">
        <v>8869</v>
      </c>
      <c r="W70" s="39">
        <v>0.97199999999999998</v>
      </c>
      <c r="X70" s="39">
        <v>1.6E-2</v>
      </c>
      <c r="Y70" s="39">
        <v>1.2E-2</v>
      </c>
    </row>
    <row r="71" spans="1:25" x14ac:dyDescent="0.3">
      <c r="A71" s="66">
        <v>44010</v>
      </c>
      <c r="B71" s="1" t="s">
        <v>134</v>
      </c>
      <c r="C71" s="1" t="s">
        <v>135</v>
      </c>
      <c r="D71" s="2">
        <v>226</v>
      </c>
      <c r="E71" s="2">
        <v>220</v>
      </c>
      <c r="F71" s="2">
        <v>1</v>
      </c>
      <c r="G71" s="2">
        <v>5</v>
      </c>
      <c r="H71" s="3">
        <v>1815257</v>
      </c>
      <c r="I71" s="3">
        <v>8251</v>
      </c>
      <c r="J71" s="39">
        <v>0.96799999999999997</v>
      </c>
      <c r="K71" s="39">
        <v>2.3E-2</v>
      </c>
      <c r="L71" s="39">
        <v>8.9999999999999993E-3</v>
      </c>
      <c r="M71" s="39">
        <v>0.97299999999999998</v>
      </c>
      <c r="N71" s="39">
        <v>4.0000000000000001E-3</v>
      </c>
      <c r="O71" s="39">
        <v>2.1999999999999999E-2</v>
      </c>
      <c r="P71" s="2">
        <v>3</v>
      </c>
      <c r="Q71" s="2">
        <v>9</v>
      </c>
      <c r="R71" s="2">
        <v>7</v>
      </c>
      <c r="S71" s="2">
        <v>0</v>
      </c>
      <c r="T71" s="2">
        <v>5</v>
      </c>
      <c r="U71" s="3">
        <v>51390</v>
      </c>
      <c r="V71" s="3">
        <v>7341</v>
      </c>
      <c r="W71" s="39">
        <v>1</v>
      </c>
      <c r="X71" s="39">
        <v>0</v>
      </c>
      <c r="Y71" s="39">
        <v>0</v>
      </c>
    </row>
    <row r="72" spans="1:25" x14ac:dyDescent="0.3">
      <c r="A72" s="66">
        <v>44010</v>
      </c>
      <c r="B72" s="1" t="s">
        <v>137</v>
      </c>
      <c r="C72" s="1" t="s">
        <v>71</v>
      </c>
      <c r="D72" s="2">
        <v>3198</v>
      </c>
      <c r="E72" s="2">
        <v>3006</v>
      </c>
      <c r="F72" s="2">
        <v>28</v>
      </c>
      <c r="G72" s="2">
        <v>164</v>
      </c>
      <c r="H72" s="3">
        <v>28478872</v>
      </c>
      <c r="I72" s="3">
        <v>9474</v>
      </c>
      <c r="J72" s="39">
        <v>0.748</v>
      </c>
      <c r="K72" s="39">
        <v>0.191</v>
      </c>
      <c r="L72" s="39">
        <v>6.0999999999999999E-2</v>
      </c>
      <c r="M72" s="39">
        <v>0.94</v>
      </c>
      <c r="N72" s="39">
        <v>8.9999999999999993E-3</v>
      </c>
      <c r="O72" s="39">
        <v>5.0999999999999997E-2</v>
      </c>
      <c r="P72" s="2">
        <v>145</v>
      </c>
      <c r="Q72" s="2">
        <v>255</v>
      </c>
      <c r="R72" s="2">
        <v>234</v>
      </c>
      <c r="S72" s="2">
        <v>2</v>
      </c>
      <c r="T72" s="2">
        <v>164</v>
      </c>
      <c r="U72" s="3">
        <v>2216177</v>
      </c>
      <c r="V72" s="3">
        <v>9471</v>
      </c>
      <c r="W72" s="39">
        <v>0.89700000000000002</v>
      </c>
      <c r="X72" s="39">
        <v>6.8000000000000005E-2</v>
      </c>
      <c r="Y72" s="39">
        <v>3.4000000000000002E-2</v>
      </c>
    </row>
    <row r="73" spans="1:25" x14ac:dyDescent="0.3">
      <c r="A73" s="66">
        <v>44010</v>
      </c>
      <c r="B73" s="1" t="s">
        <v>141</v>
      </c>
      <c r="C73" s="1" t="s">
        <v>61</v>
      </c>
      <c r="D73" s="2">
        <v>4007</v>
      </c>
      <c r="E73" s="2">
        <v>3870</v>
      </c>
      <c r="F73" s="2">
        <v>68</v>
      </c>
      <c r="G73" s="2">
        <v>69</v>
      </c>
      <c r="H73" s="3">
        <v>24915868</v>
      </c>
      <c r="I73" s="3">
        <v>6438</v>
      </c>
      <c r="J73" s="39">
        <v>0.83699999999999997</v>
      </c>
      <c r="K73" s="39">
        <v>8.2000000000000003E-2</v>
      </c>
      <c r="L73" s="39">
        <v>8.2000000000000003E-2</v>
      </c>
      <c r="M73" s="39">
        <v>0.96599999999999997</v>
      </c>
      <c r="N73" s="39">
        <v>1.7000000000000001E-2</v>
      </c>
      <c r="O73" s="39">
        <v>1.7000000000000001E-2</v>
      </c>
      <c r="P73" s="2">
        <v>98</v>
      </c>
      <c r="Q73" s="2">
        <v>154</v>
      </c>
      <c r="R73" s="2">
        <v>173</v>
      </c>
      <c r="S73" s="2">
        <v>10</v>
      </c>
      <c r="T73" s="2">
        <v>69</v>
      </c>
      <c r="U73" s="3">
        <v>1091551</v>
      </c>
      <c r="V73" s="3">
        <v>6310</v>
      </c>
      <c r="W73" s="39">
        <v>0.94199999999999995</v>
      </c>
      <c r="X73" s="39">
        <v>2.3E-2</v>
      </c>
      <c r="Y73" s="39">
        <v>3.5000000000000003E-2</v>
      </c>
    </row>
    <row r="74" spans="1:25" x14ac:dyDescent="0.3">
      <c r="A74" s="66">
        <v>44010</v>
      </c>
      <c r="B74" s="1" t="s">
        <v>142</v>
      </c>
      <c r="C74" s="1" t="s">
        <v>143</v>
      </c>
      <c r="D74" s="2">
        <v>3317</v>
      </c>
      <c r="E74" s="2">
        <v>3187</v>
      </c>
      <c r="F74" s="2">
        <v>21</v>
      </c>
      <c r="G74" s="2">
        <v>109</v>
      </c>
      <c r="H74" s="3">
        <v>30231266</v>
      </c>
      <c r="I74" s="3">
        <v>9486</v>
      </c>
      <c r="J74" s="39">
        <v>0.95799999999999996</v>
      </c>
      <c r="K74" s="39">
        <v>2.3E-2</v>
      </c>
      <c r="L74" s="39">
        <v>1.9E-2</v>
      </c>
      <c r="M74" s="39">
        <v>0.96099999999999997</v>
      </c>
      <c r="N74" s="39">
        <v>6.0000000000000001E-3</v>
      </c>
      <c r="O74" s="39">
        <v>3.3000000000000002E-2</v>
      </c>
      <c r="P74" s="2">
        <v>142</v>
      </c>
      <c r="Q74" s="2">
        <v>195</v>
      </c>
      <c r="R74" s="2">
        <v>226</v>
      </c>
      <c r="S74" s="2">
        <v>2</v>
      </c>
      <c r="T74" s="2">
        <v>109</v>
      </c>
      <c r="U74" s="3">
        <v>2152255</v>
      </c>
      <c r="V74" s="3">
        <v>9523</v>
      </c>
      <c r="W74" s="39">
        <v>0.92</v>
      </c>
      <c r="X74" s="39">
        <v>3.5000000000000003E-2</v>
      </c>
      <c r="Y74" s="39">
        <v>4.3999999999999997E-2</v>
      </c>
    </row>
    <row r="75" spans="1:25" x14ac:dyDescent="0.3">
      <c r="A75" s="66">
        <v>44010</v>
      </c>
      <c r="B75" s="1" t="s">
        <v>144</v>
      </c>
      <c r="C75" s="1" t="s">
        <v>61</v>
      </c>
      <c r="D75" s="2">
        <v>17</v>
      </c>
      <c r="E75" s="2">
        <v>15</v>
      </c>
      <c r="F75" s="2">
        <v>1</v>
      </c>
      <c r="G75" s="2">
        <v>1</v>
      </c>
      <c r="H75" s="3">
        <v>145000</v>
      </c>
      <c r="I75" s="3">
        <v>9667</v>
      </c>
      <c r="J75" s="39">
        <v>0.73299999999999998</v>
      </c>
      <c r="K75" s="39">
        <v>0.2</v>
      </c>
      <c r="L75" s="39">
        <v>6.7000000000000004E-2</v>
      </c>
      <c r="M75" s="39">
        <v>0.93799999999999994</v>
      </c>
      <c r="N75" s="39">
        <v>0</v>
      </c>
      <c r="O75" s="39">
        <v>6.3E-2</v>
      </c>
      <c r="P75" s="2">
        <v>2</v>
      </c>
      <c r="Q75" s="2">
        <v>1</v>
      </c>
      <c r="R75" s="2">
        <v>2</v>
      </c>
      <c r="S75" s="2">
        <v>0</v>
      </c>
      <c r="T75" s="2">
        <v>1</v>
      </c>
      <c r="U75" s="3">
        <v>20000</v>
      </c>
      <c r="V75" s="3">
        <v>10000</v>
      </c>
      <c r="W75" s="39">
        <v>0</v>
      </c>
      <c r="X75" s="39">
        <v>0.5</v>
      </c>
      <c r="Y75" s="39">
        <v>0.5</v>
      </c>
    </row>
    <row r="76" spans="1:25" x14ac:dyDescent="0.3">
      <c r="A76" s="66">
        <v>44010</v>
      </c>
      <c r="B76" s="1" t="s">
        <v>145</v>
      </c>
      <c r="C76" s="1" t="s">
        <v>146</v>
      </c>
      <c r="D76" s="2">
        <v>443</v>
      </c>
      <c r="E76" s="2">
        <v>414</v>
      </c>
      <c r="F76" s="2">
        <v>11</v>
      </c>
      <c r="G76" s="2">
        <v>18</v>
      </c>
      <c r="H76" s="3">
        <v>3414616</v>
      </c>
      <c r="I76" s="3">
        <v>8248</v>
      </c>
      <c r="J76" s="39">
        <v>0.94</v>
      </c>
      <c r="K76" s="39">
        <v>1.7000000000000001E-2</v>
      </c>
      <c r="L76" s="39">
        <v>4.2999999999999997E-2</v>
      </c>
      <c r="M76" s="39">
        <v>0.93500000000000005</v>
      </c>
      <c r="N76" s="39">
        <v>2.5000000000000001E-2</v>
      </c>
      <c r="O76" s="39">
        <v>4.1000000000000002E-2</v>
      </c>
      <c r="P76" s="2">
        <v>23</v>
      </c>
      <c r="Q76" s="2">
        <v>23</v>
      </c>
      <c r="R76" s="2">
        <v>28</v>
      </c>
      <c r="S76" s="2">
        <v>0</v>
      </c>
      <c r="T76" s="2">
        <v>18</v>
      </c>
      <c r="U76" s="3">
        <v>266061</v>
      </c>
      <c r="V76" s="3">
        <v>9502</v>
      </c>
      <c r="W76" s="39">
        <v>0.82099999999999995</v>
      </c>
      <c r="X76" s="39">
        <v>3.5999999999999997E-2</v>
      </c>
      <c r="Y76" s="39">
        <v>0.14299999999999999</v>
      </c>
    </row>
    <row r="77" spans="1:25" x14ac:dyDescent="0.3">
      <c r="A77" s="66">
        <v>44010</v>
      </c>
      <c r="B77" s="1" t="s">
        <v>147</v>
      </c>
      <c r="C77" s="1" t="s">
        <v>148</v>
      </c>
      <c r="D77" s="2">
        <v>4930</v>
      </c>
      <c r="E77" s="2">
        <v>4750</v>
      </c>
      <c r="F77" s="2">
        <v>138</v>
      </c>
      <c r="G77" s="2">
        <v>42</v>
      </c>
      <c r="H77" s="3">
        <v>33578807</v>
      </c>
      <c r="I77" s="3">
        <v>7069</v>
      </c>
      <c r="J77" s="39">
        <v>1</v>
      </c>
      <c r="K77" s="39">
        <v>0</v>
      </c>
      <c r="L77" s="39">
        <v>0</v>
      </c>
      <c r="M77" s="39">
        <v>0.96599999999999997</v>
      </c>
      <c r="N77" s="39">
        <v>2.5000000000000001E-2</v>
      </c>
      <c r="O77" s="39">
        <v>8.9999999999999993E-3</v>
      </c>
      <c r="P77" s="2">
        <v>161</v>
      </c>
      <c r="Q77" s="2">
        <v>246</v>
      </c>
      <c r="R77" s="2">
        <v>345</v>
      </c>
      <c r="S77" s="2">
        <v>20</v>
      </c>
      <c r="T77" s="2">
        <v>42</v>
      </c>
      <c r="U77" s="3">
        <v>2328299</v>
      </c>
      <c r="V77" s="3">
        <v>6749</v>
      </c>
      <c r="W77" s="39">
        <v>1</v>
      </c>
      <c r="X77" s="39">
        <v>0</v>
      </c>
      <c r="Y77" s="39">
        <v>0</v>
      </c>
    </row>
    <row r="78" spans="1:25" x14ac:dyDescent="0.3">
      <c r="A78" s="66">
        <v>44010</v>
      </c>
      <c r="B78" s="1" t="s">
        <v>149</v>
      </c>
      <c r="C78" s="1" t="s">
        <v>150</v>
      </c>
      <c r="D78" s="2">
        <v>7800</v>
      </c>
      <c r="E78" s="2">
        <v>7393</v>
      </c>
      <c r="F78" s="2">
        <v>108</v>
      </c>
      <c r="G78" s="2">
        <v>299</v>
      </c>
      <c r="H78" s="3">
        <v>64569901</v>
      </c>
      <c r="I78" s="3">
        <v>8734</v>
      </c>
      <c r="J78" s="39">
        <v>0.82299999999999995</v>
      </c>
      <c r="K78" s="39">
        <v>0.16800000000000001</v>
      </c>
      <c r="L78" s="39">
        <v>8.9999999999999993E-3</v>
      </c>
      <c r="M78" s="39">
        <v>0.94799999999999995</v>
      </c>
      <c r="N78" s="39">
        <v>1.2999999999999999E-2</v>
      </c>
      <c r="O78" s="39">
        <v>3.7999999999999999E-2</v>
      </c>
      <c r="P78" s="2">
        <v>271</v>
      </c>
      <c r="Q78" s="2">
        <v>462</v>
      </c>
      <c r="R78" s="2">
        <v>425</v>
      </c>
      <c r="S78" s="2">
        <v>9</v>
      </c>
      <c r="T78" s="2">
        <v>299</v>
      </c>
      <c r="U78" s="3">
        <v>3781957</v>
      </c>
      <c r="V78" s="3">
        <v>8899</v>
      </c>
      <c r="W78" s="39">
        <v>0.96</v>
      </c>
      <c r="X78" s="39">
        <v>1.9E-2</v>
      </c>
      <c r="Y78" s="39">
        <v>2.1000000000000001E-2</v>
      </c>
    </row>
    <row r="79" spans="1:25" x14ac:dyDescent="0.3">
      <c r="A79" s="66">
        <v>44010</v>
      </c>
      <c r="B79" s="1" t="s">
        <v>151</v>
      </c>
      <c r="C79" s="1" t="s">
        <v>152</v>
      </c>
      <c r="D79" s="2">
        <v>20</v>
      </c>
      <c r="E79" s="2">
        <v>19</v>
      </c>
      <c r="F79" s="2">
        <v>0</v>
      </c>
      <c r="G79" s="2">
        <v>1</v>
      </c>
      <c r="H79" s="3">
        <v>174126</v>
      </c>
      <c r="I79" s="3">
        <v>9165</v>
      </c>
      <c r="J79" s="39">
        <v>0.26300000000000001</v>
      </c>
      <c r="K79" s="39">
        <v>0.73699999999999999</v>
      </c>
      <c r="L79" s="39">
        <v>0</v>
      </c>
      <c r="M79" s="39">
        <v>0.95</v>
      </c>
      <c r="N79" s="39">
        <v>0</v>
      </c>
      <c r="O79" s="39">
        <v>0.05</v>
      </c>
      <c r="P79" s="2">
        <v>2</v>
      </c>
      <c r="Q79" s="2">
        <v>1</v>
      </c>
      <c r="R79" s="2">
        <v>2</v>
      </c>
      <c r="S79" s="2">
        <v>0</v>
      </c>
      <c r="T79" s="2">
        <v>1</v>
      </c>
      <c r="U79" s="3">
        <v>15000</v>
      </c>
      <c r="V79" s="3">
        <v>7500</v>
      </c>
      <c r="W79" s="39">
        <v>0</v>
      </c>
      <c r="X79" s="39">
        <v>1</v>
      </c>
      <c r="Y79" s="39">
        <v>0</v>
      </c>
    </row>
    <row r="80" spans="1:25" x14ac:dyDescent="0.3">
      <c r="A80" s="66">
        <v>44010</v>
      </c>
      <c r="B80" s="1" t="s">
        <v>153</v>
      </c>
      <c r="C80" s="1" t="s">
        <v>152</v>
      </c>
      <c r="D80" s="2">
        <v>14622</v>
      </c>
      <c r="E80" s="2">
        <v>13932</v>
      </c>
      <c r="F80" s="2">
        <v>192</v>
      </c>
      <c r="G80" s="2">
        <v>498</v>
      </c>
      <c r="H80" s="3">
        <v>120718990</v>
      </c>
      <c r="I80" s="3">
        <v>8665</v>
      </c>
      <c r="J80" s="39">
        <v>0.878</v>
      </c>
      <c r="K80" s="39">
        <v>0.111</v>
      </c>
      <c r="L80" s="39">
        <v>1.0999999999999999E-2</v>
      </c>
      <c r="M80" s="39">
        <v>0.95399999999999996</v>
      </c>
      <c r="N80" s="39">
        <v>1.2E-2</v>
      </c>
      <c r="O80" s="39">
        <v>3.4000000000000002E-2</v>
      </c>
      <c r="P80" s="2">
        <v>548</v>
      </c>
      <c r="Q80" s="2">
        <v>847</v>
      </c>
      <c r="R80" s="2">
        <v>861</v>
      </c>
      <c r="S80" s="2">
        <v>36</v>
      </c>
      <c r="T80" s="2">
        <v>498</v>
      </c>
      <c r="U80" s="3">
        <v>7566226</v>
      </c>
      <c r="V80" s="3">
        <v>8788</v>
      </c>
      <c r="W80" s="39">
        <v>0.95699999999999996</v>
      </c>
      <c r="X80" s="39">
        <v>1.4999999999999999E-2</v>
      </c>
      <c r="Y80" s="39">
        <v>2.8000000000000001E-2</v>
      </c>
    </row>
    <row r="81" spans="1:25" x14ac:dyDescent="0.3">
      <c r="A81" s="66">
        <v>44010</v>
      </c>
      <c r="B81" s="1" t="s">
        <v>154</v>
      </c>
      <c r="C81" s="1" t="s">
        <v>155</v>
      </c>
      <c r="D81" s="2">
        <v>1007</v>
      </c>
      <c r="E81" s="2">
        <v>975</v>
      </c>
      <c r="F81" s="2">
        <v>7</v>
      </c>
      <c r="G81" s="2">
        <v>25</v>
      </c>
      <c r="H81" s="3">
        <v>8235807</v>
      </c>
      <c r="I81" s="3">
        <v>8447</v>
      </c>
      <c r="J81" s="39">
        <v>0.97399999999999998</v>
      </c>
      <c r="K81" s="39">
        <v>1.7999999999999999E-2</v>
      </c>
      <c r="L81" s="39">
        <v>7.0000000000000001E-3</v>
      </c>
      <c r="M81" s="39">
        <v>0.96899999999999997</v>
      </c>
      <c r="N81" s="39">
        <v>6.0000000000000001E-3</v>
      </c>
      <c r="O81" s="39">
        <v>2.5000000000000001E-2</v>
      </c>
      <c r="P81" s="2">
        <v>42</v>
      </c>
      <c r="Q81" s="2">
        <v>48</v>
      </c>
      <c r="R81" s="2">
        <v>65</v>
      </c>
      <c r="S81" s="2">
        <v>0</v>
      </c>
      <c r="T81" s="2">
        <v>25</v>
      </c>
      <c r="U81" s="3">
        <v>570088</v>
      </c>
      <c r="V81" s="3">
        <v>8771</v>
      </c>
      <c r="W81" s="39">
        <v>1</v>
      </c>
      <c r="X81" s="39">
        <v>0</v>
      </c>
      <c r="Y81" s="39">
        <v>0</v>
      </c>
    </row>
    <row r="82" spans="1:25" x14ac:dyDescent="0.3">
      <c r="A82" s="66">
        <v>44010</v>
      </c>
      <c r="B82" s="1" t="s">
        <v>156</v>
      </c>
      <c r="C82" s="1" t="s">
        <v>23</v>
      </c>
      <c r="D82" s="2">
        <v>8984</v>
      </c>
      <c r="E82" s="2">
        <v>8811</v>
      </c>
      <c r="F82" s="2">
        <v>16</v>
      </c>
      <c r="G82" s="2">
        <v>157</v>
      </c>
      <c r="H82" s="3">
        <v>73645098</v>
      </c>
      <c r="I82" s="3">
        <v>8358</v>
      </c>
      <c r="J82" s="39">
        <v>0.99199999999999999</v>
      </c>
      <c r="K82" s="39">
        <v>7.0000000000000001E-3</v>
      </c>
      <c r="L82" s="39">
        <v>0</v>
      </c>
      <c r="M82" s="39">
        <v>0.98199999999999998</v>
      </c>
      <c r="N82" s="39">
        <v>0</v>
      </c>
      <c r="O82" s="39">
        <v>1.7000000000000001E-2</v>
      </c>
      <c r="P82" s="2">
        <v>186</v>
      </c>
      <c r="Q82" s="2">
        <v>462</v>
      </c>
      <c r="R82" s="2">
        <v>488</v>
      </c>
      <c r="S82" s="2">
        <v>3</v>
      </c>
      <c r="T82" s="2">
        <v>157</v>
      </c>
      <c r="U82" s="3">
        <v>4088970</v>
      </c>
      <c r="V82" s="3">
        <v>8379</v>
      </c>
      <c r="W82" s="39">
        <v>0.996</v>
      </c>
      <c r="X82" s="39">
        <v>2E-3</v>
      </c>
      <c r="Y82" s="39">
        <v>2E-3</v>
      </c>
    </row>
    <row r="83" spans="1:25" x14ac:dyDescent="0.3">
      <c r="A83" s="66">
        <v>44010</v>
      </c>
      <c r="B83" s="1" t="s">
        <v>157</v>
      </c>
      <c r="C83" s="1" t="s">
        <v>158</v>
      </c>
      <c r="D83" s="2">
        <v>5547</v>
      </c>
      <c r="E83" s="2">
        <v>5405</v>
      </c>
      <c r="F83" s="2">
        <v>9</v>
      </c>
      <c r="G83" s="2">
        <v>133</v>
      </c>
      <c r="H83" s="3">
        <v>50710974</v>
      </c>
      <c r="I83" s="3">
        <v>9382</v>
      </c>
      <c r="J83" s="39">
        <v>0.997</v>
      </c>
      <c r="K83" s="39">
        <v>3.0000000000000001E-3</v>
      </c>
      <c r="L83" s="39">
        <v>0</v>
      </c>
      <c r="M83" s="39">
        <v>0.97499999999999998</v>
      </c>
      <c r="N83" s="39">
        <v>1E-3</v>
      </c>
      <c r="O83" s="39">
        <v>2.4E-2</v>
      </c>
      <c r="P83" s="2">
        <v>146</v>
      </c>
      <c r="Q83" s="2">
        <v>483</v>
      </c>
      <c r="R83" s="2">
        <v>490</v>
      </c>
      <c r="S83" s="2">
        <v>6</v>
      </c>
      <c r="T83" s="2">
        <v>133</v>
      </c>
      <c r="U83" s="3">
        <v>4693824</v>
      </c>
      <c r="V83" s="3">
        <v>9579</v>
      </c>
      <c r="W83" s="39">
        <v>1</v>
      </c>
      <c r="X83" s="39">
        <v>0</v>
      </c>
      <c r="Y83" s="39">
        <v>0</v>
      </c>
    </row>
    <row r="84" spans="1:25" x14ac:dyDescent="0.3">
      <c r="A84" s="66">
        <v>44010</v>
      </c>
      <c r="B84" s="1" t="s">
        <v>159</v>
      </c>
      <c r="C84" s="1" t="s">
        <v>76</v>
      </c>
      <c r="D84" s="2">
        <v>87744</v>
      </c>
      <c r="E84" s="2">
        <v>83500</v>
      </c>
      <c r="F84" s="2">
        <v>1750</v>
      </c>
      <c r="G84" s="2">
        <v>2494</v>
      </c>
      <c r="H84" s="3">
        <v>637427314</v>
      </c>
      <c r="I84" s="3">
        <v>7634</v>
      </c>
      <c r="J84" s="39">
        <v>0.91500000000000004</v>
      </c>
      <c r="K84" s="39">
        <v>7.4999999999999997E-2</v>
      </c>
      <c r="L84" s="39">
        <v>0.01</v>
      </c>
      <c r="M84" s="39">
        <v>0.95199999999999996</v>
      </c>
      <c r="N84" s="39">
        <v>0.02</v>
      </c>
      <c r="O84" s="39">
        <v>2.8000000000000001E-2</v>
      </c>
      <c r="P84" s="2">
        <v>2893</v>
      </c>
      <c r="Q84" s="2">
        <v>4671</v>
      </c>
      <c r="R84" s="2">
        <v>4757</v>
      </c>
      <c r="S84" s="2">
        <v>313</v>
      </c>
      <c r="T84" s="2">
        <v>2494</v>
      </c>
      <c r="U84" s="3">
        <v>37614384</v>
      </c>
      <c r="V84" s="3">
        <v>7907</v>
      </c>
      <c r="W84" s="39">
        <v>0.97399999999999998</v>
      </c>
      <c r="X84" s="39">
        <v>1.2999999999999999E-2</v>
      </c>
      <c r="Y84" s="39">
        <v>1.2999999999999999E-2</v>
      </c>
    </row>
    <row r="85" spans="1:25" x14ac:dyDescent="0.3">
      <c r="A85" s="66">
        <v>44010</v>
      </c>
      <c r="B85" s="1" t="s">
        <v>160</v>
      </c>
      <c r="C85" s="1" t="s">
        <v>76</v>
      </c>
      <c r="D85" s="2">
        <v>1851</v>
      </c>
      <c r="E85" s="2">
        <v>1776</v>
      </c>
      <c r="F85" s="2">
        <v>12</v>
      </c>
      <c r="G85" s="2">
        <v>63</v>
      </c>
      <c r="H85" s="3">
        <v>16865044</v>
      </c>
      <c r="I85" s="3">
        <v>9496</v>
      </c>
      <c r="J85" s="39">
        <v>0.96299999999999997</v>
      </c>
      <c r="K85" s="39">
        <v>3.2000000000000001E-2</v>
      </c>
      <c r="L85" s="39">
        <v>6.0000000000000001E-3</v>
      </c>
      <c r="M85" s="39">
        <v>0.95899999999999996</v>
      </c>
      <c r="N85" s="39">
        <v>6.0000000000000001E-3</v>
      </c>
      <c r="O85" s="39">
        <v>3.4000000000000002E-2</v>
      </c>
      <c r="P85" s="2">
        <v>110</v>
      </c>
      <c r="Q85" s="2">
        <v>101</v>
      </c>
      <c r="R85" s="2">
        <v>148</v>
      </c>
      <c r="S85" s="2">
        <v>0</v>
      </c>
      <c r="T85" s="2">
        <v>63</v>
      </c>
      <c r="U85" s="3">
        <v>1445323</v>
      </c>
      <c r="V85" s="3">
        <v>9766</v>
      </c>
      <c r="W85" s="39">
        <v>0.95299999999999996</v>
      </c>
      <c r="X85" s="39">
        <v>4.7E-2</v>
      </c>
      <c r="Y85" s="39">
        <v>0</v>
      </c>
    </row>
    <row r="86" spans="1:25" x14ac:dyDescent="0.3">
      <c r="A86" s="66">
        <v>44010</v>
      </c>
      <c r="B86" s="1" t="s">
        <v>161</v>
      </c>
      <c r="C86" s="1" t="s">
        <v>162</v>
      </c>
      <c r="D86" s="2">
        <v>35905</v>
      </c>
      <c r="E86" s="2">
        <v>33978</v>
      </c>
      <c r="F86" s="2">
        <v>514</v>
      </c>
      <c r="G86" s="2">
        <v>1413</v>
      </c>
      <c r="H86" s="3">
        <v>285558253</v>
      </c>
      <c r="I86" s="3">
        <v>8404</v>
      </c>
      <c r="J86" s="39">
        <v>0.97299999999999998</v>
      </c>
      <c r="K86" s="39">
        <v>1.7000000000000001E-2</v>
      </c>
      <c r="L86" s="39">
        <v>0.01</v>
      </c>
      <c r="M86" s="39">
        <v>0.94599999999999995</v>
      </c>
      <c r="N86" s="39">
        <v>1.4E-2</v>
      </c>
      <c r="O86" s="39">
        <v>3.9E-2</v>
      </c>
      <c r="P86" s="2">
        <v>1072</v>
      </c>
      <c r="Q86" s="2">
        <v>1681</v>
      </c>
      <c r="R86" s="2">
        <v>1320</v>
      </c>
      <c r="S86" s="2">
        <v>20</v>
      </c>
      <c r="T86" s="2">
        <v>1413</v>
      </c>
      <c r="U86" s="3">
        <v>11373233</v>
      </c>
      <c r="V86" s="3">
        <v>8616</v>
      </c>
      <c r="W86" s="39">
        <v>0.97299999999999998</v>
      </c>
      <c r="X86" s="39">
        <v>8.9999999999999993E-3</v>
      </c>
      <c r="Y86" s="39">
        <v>1.7000000000000001E-2</v>
      </c>
    </row>
    <row r="87" spans="1:25" x14ac:dyDescent="0.3">
      <c r="A87" s="66">
        <v>44010</v>
      </c>
      <c r="B87" s="1" t="s">
        <v>164</v>
      </c>
      <c r="C87" s="1" t="s">
        <v>84</v>
      </c>
      <c r="D87" s="2">
        <v>3651</v>
      </c>
      <c r="E87" s="2">
        <v>3501</v>
      </c>
      <c r="F87" s="2">
        <v>56</v>
      </c>
      <c r="G87" s="2">
        <v>94</v>
      </c>
      <c r="H87" s="3">
        <v>26965682</v>
      </c>
      <c r="I87" s="3">
        <v>7702</v>
      </c>
      <c r="J87" s="39">
        <v>0.90200000000000002</v>
      </c>
      <c r="K87" s="39">
        <v>8.7999999999999995E-2</v>
      </c>
      <c r="L87" s="39">
        <v>0.01</v>
      </c>
      <c r="M87" s="39">
        <v>0.95899999999999996</v>
      </c>
      <c r="N87" s="39">
        <v>1.4999999999999999E-2</v>
      </c>
      <c r="O87" s="39">
        <v>2.5999999999999999E-2</v>
      </c>
      <c r="P87" s="2">
        <v>106</v>
      </c>
      <c r="Q87" s="2">
        <v>223</v>
      </c>
      <c r="R87" s="2">
        <v>231</v>
      </c>
      <c r="S87" s="2">
        <v>4</v>
      </c>
      <c r="T87" s="2">
        <v>94</v>
      </c>
      <c r="U87" s="3">
        <v>1852225</v>
      </c>
      <c r="V87" s="3">
        <v>8018</v>
      </c>
      <c r="W87" s="39">
        <v>0.97399999999999998</v>
      </c>
      <c r="X87" s="39">
        <v>4.0000000000000001E-3</v>
      </c>
      <c r="Y87" s="39">
        <v>2.1999999999999999E-2</v>
      </c>
    </row>
    <row r="88" spans="1:25" x14ac:dyDescent="0.3">
      <c r="A88" s="66">
        <v>44010</v>
      </c>
      <c r="B88" s="1" t="s">
        <v>167</v>
      </c>
      <c r="C88" s="1" t="s">
        <v>166</v>
      </c>
      <c r="D88" s="2">
        <v>4259</v>
      </c>
      <c r="E88" s="2">
        <v>4123</v>
      </c>
      <c r="F88" s="2">
        <v>114</v>
      </c>
      <c r="G88" s="2">
        <v>222</v>
      </c>
      <c r="H88" s="3">
        <v>35428855</v>
      </c>
      <c r="I88" s="3">
        <v>8593</v>
      </c>
      <c r="J88" s="39">
        <v>0.98499999999999999</v>
      </c>
      <c r="K88" s="39">
        <v>6.0000000000000001E-3</v>
      </c>
      <c r="L88" s="39">
        <v>8.9999999999999993E-3</v>
      </c>
      <c r="M88" s="39">
        <v>0.96799999999999997</v>
      </c>
      <c r="N88" s="39">
        <v>2.7E-2</v>
      </c>
      <c r="O88" s="39">
        <v>5.1999999999999998E-2</v>
      </c>
      <c r="P88" s="2">
        <v>209</v>
      </c>
      <c r="Q88" s="2">
        <v>656</v>
      </c>
      <c r="R88" s="2">
        <v>633</v>
      </c>
      <c r="S88" s="2">
        <v>10</v>
      </c>
      <c r="T88" s="2">
        <v>222</v>
      </c>
      <c r="U88" s="3">
        <v>5276477</v>
      </c>
      <c r="V88" s="3">
        <v>8336</v>
      </c>
      <c r="W88" s="39">
        <v>0.98399999999999999</v>
      </c>
      <c r="X88" s="39">
        <v>1.2999999999999999E-2</v>
      </c>
      <c r="Y88" s="39">
        <v>3.0000000000000001E-3</v>
      </c>
    </row>
    <row r="89" spans="1:25" x14ac:dyDescent="0.3">
      <c r="A89" s="66">
        <v>44010</v>
      </c>
      <c r="B89" s="1" t="s">
        <v>168</v>
      </c>
      <c r="C89" s="1" t="s">
        <v>169</v>
      </c>
      <c r="D89" s="2">
        <v>1374</v>
      </c>
      <c r="E89" s="2">
        <v>1301</v>
      </c>
      <c r="F89" s="2">
        <v>10</v>
      </c>
      <c r="G89" s="2">
        <v>63</v>
      </c>
      <c r="H89" s="3">
        <v>10664815</v>
      </c>
      <c r="I89" s="3">
        <v>8197</v>
      </c>
      <c r="J89" s="39">
        <v>0.97199999999999998</v>
      </c>
      <c r="K89" s="39">
        <v>2.1000000000000001E-2</v>
      </c>
      <c r="L89" s="39">
        <v>7.0000000000000001E-3</v>
      </c>
      <c r="M89" s="39">
        <v>0.94699999999999995</v>
      </c>
      <c r="N89" s="39">
        <v>7.0000000000000001E-3</v>
      </c>
      <c r="O89" s="39">
        <v>4.5999999999999999E-2</v>
      </c>
      <c r="P89" s="2">
        <v>86</v>
      </c>
      <c r="Q89" s="2">
        <v>82</v>
      </c>
      <c r="R89" s="2">
        <v>105</v>
      </c>
      <c r="S89" s="2">
        <v>0</v>
      </c>
      <c r="T89" s="2">
        <v>63</v>
      </c>
      <c r="U89" s="3">
        <v>842408</v>
      </c>
      <c r="V89" s="3">
        <v>8023</v>
      </c>
      <c r="W89" s="39">
        <v>0.98099999999999998</v>
      </c>
      <c r="X89" s="39">
        <v>1.9E-2</v>
      </c>
      <c r="Y89" s="39">
        <v>0</v>
      </c>
    </row>
    <row r="90" spans="1:25" x14ac:dyDescent="0.3">
      <c r="A90" s="66">
        <v>44010</v>
      </c>
      <c r="B90" s="1" t="s">
        <v>170</v>
      </c>
      <c r="C90" s="1" t="s">
        <v>171</v>
      </c>
      <c r="D90" s="2">
        <v>3950</v>
      </c>
      <c r="E90" s="2">
        <v>3937</v>
      </c>
      <c r="F90" s="2">
        <v>8</v>
      </c>
      <c r="G90" s="2">
        <v>5</v>
      </c>
      <c r="H90" s="3">
        <v>37338316</v>
      </c>
      <c r="I90" s="3">
        <v>9484</v>
      </c>
      <c r="J90" s="39">
        <v>0.98599999999999999</v>
      </c>
      <c r="K90" s="39">
        <v>1.2E-2</v>
      </c>
      <c r="L90" s="39">
        <v>2E-3</v>
      </c>
      <c r="M90" s="39">
        <v>0.997</v>
      </c>
      <c r="N90" s="39">
        <v>2E-3</v>
      </c>
      <c r="O90" s="39">
        <v>1E-3</v>
      </c>
      <c r="P90" s="2">
        <v>6</v>
      </c>
      <c r="Q90" s="2">
        <v>223</v>
      </c>
      <c r="R90" s="2">
        <v>222</v>
      </c>
      <c r="S90" s="2">
        <v>2</v>
      </c>
      <c r="T90" s="2">
        <v>5</v>
      </c>
      <c r="U90" s="3">
        <v>2095797</v>
      </c>
      <c r="V90" s="3">
        <v>9441</v>
      </c>
      <c r="W90" s="39">
        <v>0.99099999999999999</v>
      </c>
      <c r="X90" s="39">
        <v>0</v>
      </c>
      <c r="Y90" s="39">
        <v>8.9999999999999993E-3</v>
      </c>
    </row>
    <row r="91" spans="1:25" x14ac:dyDescent="0.3">
      <c r="A91" s="66">
        <v>44010</v>
      </c>
      <c r="B91" s="1" t="s">
        <v>172</v>
      </c>
      <c r="C91" s="1" t="s">
        <v>173</v>
      </c>
      <c r="D91" s="2">
        <v>5605</v>
      </c>
      <c r="E91" s="2">
        <v>5434</v>
      </c>
      <c r="F91" s="2">
        <v>39</v>
      </c>
      <c r="G91" s="2">
        <v>132</v>
      </c>
      <c r="H91" s="3">
        <v>43793088</v>
      </c>
      <c r="I91" s="3">
        <v>8059</v>
      </c>
      <c r="J91" s="39">
        <v>0.97299999999999998</v>
      </c>
      <c r="K91" s="39">
        <v>2.1000000000000001E-2</v>
      </c>
      <c r="L91" s="39">
        <v>6.0000000000000001E-3</v>
      </c>
      <c r="M91" s="39">
        <v>0.97</v>
      </c>
      <c r="N91" s="39">
        <v>6.0000000000000001E-3</v>
      </c>
      <c r="O91" s="39">
        <v>2.4E-2</v>
      </c>
      <c r="P91" s="2">
        <v>149</v>
      </c>
      <c r="Q91" s="2">
        <v>312</v>
      </c>
      <c r="R91" s="2">
        <v>323</v>
      </c>
      <c r="S91" s="2">
        <v>6</v>
      </c>
      <c r="T91" s="2">
        <v>132</v>
      </c>
      <c r="U91" s="3">
        <v>2660017</v>
      </c>
      <c r="V91" s="3">
        <v>8235</v>
      </c>
      <c r="W91" s="39">
        <v>0.97199999999999998</v>
      </c>
      <c r="X91" s="39">
        <v>8.9999999999999993E-3</v>
      </c>
      <c r="Y91" s="39">
        <v>1.9E-2</v>
      </c>
    </row>
    <row r="92" spans="1:25" x14ac:dyDescent="0.3">
      <c r="A92" s="66">
        <v>44010</v>
      </c>
      <c r="B92" s="1" t="s">
        <v>271</v>
      </c>
      <c r="C92" s="1" t="s">
        <v>282</v>
      </c>
      <c r="D92" s="2">
        <v>100</v>
      </c>
      <c r="E92" s="2">
        <v>0</v>
      </c>
      <c r="F92" s="2">
        <v>100</v>
      </c>
      <c r="G92" s="2">
        <v>0</v>
      </c>
      <c r="H92" s="3">
        <v>0</v>
      </c>
      <c r="I92" s="3">
        <v>0</v>
      </c>
      <c r="J92" s="39">
        <v>0</v>
      </c>
      <c r="K92" s="39">
        <v>0</v>
      </c>
      <c r="L92" s="39">
        <v>0</v>
      </c>
      <c r="M92" s="39">
        <v>0</v>
      </c>
      <c r="N92" s="39">
        <v>1</v>
      </c>
      <c r="O92" s="39">
        <v>0</v>
      </c>
      <c r="P92" s="2">
        <v>0</v>
      </c>
      <c r="Q92" s="2">
        <v>5</v>
      </c>
      <c r="R92" s="2">
        <v>0</v>
      </c>
      <c r="S92" s="2">
        <v>5</v>
      </c>
      <c r="T92" s="2">
        <v>0</v>
      </c>
      <c r="U92" s="3">
        <v>0</v>
      </c>
      <c r="V92" s="3">
        <v>0</v>
      </c>
      <c r="W92" s="39">
        <v>0</v>
      </c>
      <c r="X92" s="39">
        <v>0</v>
      </c>
      <c r="Y92" s="39">
        <v>0</v>
      </c>
    </row>
    <row r="93" spans="1:25" x14ac:dyDescent="0.3">
      <c r="A93" s="66">
        <v>44010</v>
      </c>
      <c r="B93" s="1" t="s">
        <v>175</v>
      </c>
      <c r="C93" s="1" t="s">
        <v>176</v>
      </c>
      <c r="D93" s="2">
        <v>1229</v>
      </c>
      <c r="E93" s="2">
        <v>1119</v>
      </c>
      <c r="F93" s="2">
        <v>25</v>
      </c>
      <c r="G93" s="2">
        <v>85</v>
      </c>
      <c r="H93" s="3">
        <v>10336173</v>
      </c>
      <c r="I93" s="3">
        <v>9237</v>
      </c>
      <c r="J93" s="39">
        <v>0.60599999999999998</v>
      </c>
      <c r="K93" s="39">
        <v>0.28199999999999997</v>
      </c>
      <c r="L93" s="39">
        <v>0.113</v>
      </c>
      <c r="M93" s="39">
        <v>0.91200000000000003</v>
      </c>
      <c r="N93" s="39">
        <v>1.9E-2</v>
      </c>
      <c r="O93" s="39">
        <v>6.9000000000000006E-2</v>
      </c>
      <c r="P93" s="2">
        <v>73</v>
      </c>
      <c r="Q93" s="2">
        <v>96</v>
      </c>
      <c r="R93" s="2">
        <v>84</v>
      </c>
      <c r="S93" s="2">
        <v>0</v>
      </c>
      <c r="T93" s="2">
        <v>85</v>
      </c>
      <c r="U93" s="3">
        <v>790649</v>
      </c>
      <c r="V93" s="3">
        <v>9412</v>
      </c>
      <c r="W93" s="39">
        <v>0.63100000000000001</v>
      </c>
      <c r="X93" s="39">
        <v>0.26200000000000001</v>
      </c>
      <c r="Y93" s="39">
        <v>0.107</v>
      </c>
    </row>
    <row r="94" spans="1:25" x14ac:dyDescent="0.3">
      <c r="A94" s="66">
        <v>44010</v>
      </c>
      <c r="B94" s="1" t="s">
        <v>179</v>
      </c>
      <c r="C94" s="1" t="s">
        <v>104</v>
      </c>
      <c r="D94" s="2">
        <v>42</v>
      </c>
      <c r="E94" s="2">
        <v>40</v>
      </c>
      <c r="F94" s="2">
        <v>1</v>
      </c>
      <c r="G94" s="2">
        <v>1</v>
      </c>
      <c r="H94" s="3">
        <v>361890</v>
      </c>
      <c r="I94" s="3">
        <v>9047</v>
      </c>
      <c r="J94" s="39">
        <v>0.95</v>
      </c>
      <c r="K94" s="39">
        <v>0</v>
      </c>
      <c r="L94" s="39">
        <v>0.05</v>
      </c>
      <c r="M94" s="39">
        <v>0.95199999999999996</v>
      </c>
      <c r="N94" s="39">
        <v>2.4E-2</v>
      </c>
      <c r="O94" s="39">
        <v>2.4E-2</v>
      </c>
      <c r="P94" s="2">
        <v>6</v>
      </c>
      <c r="Q94" s="2">
        <v>3</v>
      </c>
      <c r="R94" s="2">
        <v>8</v>
      </c>
      <c r="S94" s="2">
        <v>0</v>
      </c>
      <c r="T94" s="2">
        <v>1</v>
      </c>
      <c r="U94" s="3">
        <v>79500</v>
      </c>
      <c r="V94" s="3">
        <v>9938</v>
      </c>
      <c r="W94" s="39">
        <v>1</v>
      </c>
      <c r="X94" s="39">
        <v>0</v>
      </c>
      <c r="Y94" s="39">
        <v>0</v>
      </c>
    </row>
    <row r="95" spans="1:25" x14ac:dyDescent="0.3">
      <c r="A95" s="66">
        <v>44010</v>
      </c>
      <c r="B95" s="1" t="s">
        <v>181</v>
      </c>
      <c r="C95" s="1" t="s">
        <v>25</v>
      </c>
      <c r="D95" s="2">
        <v>375</v>
      </c>
      <c r="E95" s="2">
        <v>367</v>
      </c>
      <c r="F95" s="2">
        <v>3</v>
      </c>
      <c r="G95" s="2">
        <v>0</v>
      </c>
      <c r="H95" s="3">
        <v>3521076</v>
      </c>
      <c r="I95" s="3">
        <v>9594</v>
      </c>
      <c r="J95" s="39">
        <v>0.94799999999999995</v>
      </c>
      <c r="K95" s="39">
        <v>3.7999999999999999E-2</v>
      </c>
      <c r="L95" s="39">
        <v>1.4E-2</v>
      </c>
      <c r="M95" s="39">
        <v>0.97899999999999998</v>
      </c>
      <c r="N95" s="39">
        <v>8.0000000000000002E-3</v>
      </c>
      <c r="O95" s="39">
        <v>0</v>
      </c>
      <c r="P95" s="2">
        <v>0</v>
      </c>
      <c r="Q95" s="2">
        <v>0</v>
      </c>
      <c r="R95" s="2">
        <v>0</v>
      </c>
      <c r="S95" s="2">
        <v>0</v>
      </c>
      <c r="T95" s="2">
        <v>0</v>
      </c>
      <c r="U95" s="3">
        <v>0</v>
      </c>
      <c r="V95" s="3">
        <v>0</v>
      </c>
      <c r="W95" s="39">
        <v>0</v>
      </c>
      <c r="X95" s="39">
        <v>0</v>
      </c>
      <c r="Y95" s="39">
        <v>0</v>
      </c>
    </row>
    <row r="96" spans="1:25" x14ac:dyDescent="0.3">
      <c r="A96" s="66">
        <v>44010</v>
      </c>
      <c r="B96" s="1" t="s">
        <v>182</v>
      </c>
      <c r="C96" s="1" t="s">
        <v>25</v>
      </c>
      <c r="D96" s="2">
        <v>1051</v>
      </c>
      <c r="E96" s="2">
        <v>1005</v>
      </c>
      <c r="F96" s="2">
        <v>15</v>
      </c>
      <c r="G96" s="2">
        <v>0</v>
      </c>
      <c r="H96" s="3">
        <v>6494965</v>
      </c>
      <c r="I96" s="3">
        <v>6463</v>
      </c>
      <c r="J96" s="39">
        <v>0.91900000000000004</v>
      </c>
      <c r="K96" s="39">
        <v>5.6000000000000001E-2</v>
      </c>
      <c r="L96" s="39">
        <v>2.5000000000000001E-2</v>
      </c>
      <c r="M96" s="39">
        <v>0.96799999999999997</v>
      </c>
      <c r="N96" s="39">
        <v>2E-3</v>
      </c>
      <c r="O96" s="39">
        <v>0</v>
      </c>
      <c r="P96" s="2">
        <v>0</v>
      </c>
      <c r="Q96" s="2">
        <v>0</v>
      </c>
      <c r="R96" s="2">
        <v>0</v>
      </c>
      <c r="S96" s="2">
        <v>0</v>
      </c>
      <c r="T96" s="2">
        <v>0</v>
      </c>
      <c r="U96" s="3">
        <v>0</v>
      </c>
      <c r="V96" s="3">
        <v>0</v>
      </c>
      <c r="W96" s="39">
        <v>0</v>
      </c>
      <c r="X96" s="39">
        <v>0</v>
      </c>
      <c r="Y96" s="39">
        <v>0</v>
      </c>
    </row>
    <row r="97" spans="1:25" x14ac:dyDescent="0.3">
      <c r="A97" s="66">
        <v>44010</v>
      </c>
      <c r="B97" s="1" t="s">
        <v>183</v>
      </c>
      <c r="C97" s="1" t="s">
        <v>128</v>
      </c>
      <c r="D97" s="2">
        <v>33</v>
      </c>
      <c r="E97" s="2">
        <v>32</v>
      </c>
      <c r="F97" s="2">
        <v>0</v>
      </c>
      <c r="G97" s="2">
        <v>1</v>
      </c>
      <c r="H97" s="3">
        <v>290828</v>
      </c>
      <c r="I97" s="3">
        <v>9088</v>
      </c>
      <c r="J97" s="39">
        <v>0.65600000000000003</v>
      </c>
      <c r="K97" s="39">
        <v>0.313</v>
      </c>
      <c r="L97" s="39">
        <v>3.1E-2</v>
      </c>
      <c r="M97" s="39">
        <v>0.97</v>
      </c>
      <c r="N97" s="39">
        <v>0</v>
      </c>
      <c r="O97" s="39">
        <v>0.03</v>
      </c>
      <c r="P97" s="2">
        <v>1</v>
      </c>
      <c r="Q97" s="2">
        <v>1</v>
      </c>
      <c r="R97" s="2">
        <v>1</v>
      </c>
      <c r="S97" s="2">
        <v>0</v>
      </c>
      <c r="T97" s="2">
        <v>1</v>
      </c>
      <c r="U97" s="3">
        <v>10000</v>
      </c>
      <c r="V97" s="3">
        <v>10000</v>
      </c>
      <c r="W97" s="39">
        <v>1</v>
      </c>
      <c r="X97" s="39">
        <v>0</v>
      </c>
      <c r="Y97" s="39">
        <v>0</v>
      </c>
    </row>
    <row r="98" spans="1:25" x14ac:dyDescent="0.3">
      <c r="A98" s="66">
        <v>44010</v>
      </c>
      <c r="B98" s="1" t="s">
        <v>184</v>
      </c>
      <c r="C98" s="1" t="s">
        <v>185</v>
      </c>
      <c r="D98" s="2">
        <v>16</v>
      </c>
      <c r="E98" s="2">
        <v>14</v>
      </c>
      <c r="F98" s="2">
        <v>2</v>
      </c>
      <c r="G98" s="2">
        <v>0</v>
      </c>
      <c r="H98" s="3">
        <v>115536</v>
      </c>
      <c r="I98" s="3">
        <v>8253</v>
      </c>
      <c r="J98" s="39">
        <v>0.71399999999999997</v>
      </c>
      <c r="K98" s="39">
        <v>0.28599999999999998</v>
      </c>
      <c r="L98" s="39">
        <v>0</v>
      </c>
      <c r="M98" s="39">
        <v>0.875</v>
      </c>
      <c r="N98" s="39">
        <v>0.125</v>
      </c>
      <c r="O98" s="39">
        <v>0</v>
      </c>
      <c r="P98" s="2">
        <v>0</v>
      </c>
      <c r="Q98" s="2">
        <v>0</v>
      </c>
      <c r="R98" s="2">
        <v>0</v>
      </c>
      <c r="S98" s="2">
        <v>0</v>
      </c>
      <c r="T98" s="2">
        <v>0</v>
      </c>
      <c r="U98" s="3">
        <v>0</v>
      </c>
      <c r="V98" s="3">
        <v>0</v>
      </c>
      <c r="W98" s="39">
        <v>0</v>
      </c>
      <c r="X98" s="39">
        <v>0</v>
      </c>
      <c r="Y98" s="39">
        <v>0</v>
      </c>
    </row>
    <row r="99" spans="1:25" x14ac:dyDescent="0.3">
      <c r="A99" s="66">
        <v>44010</v>
      </c>
      <c r="B99" s="1" t="s">
        <v>187</v>
      </c>
      <c r="C99" s="1" t="s">
        <v>61</v>
      </c>
      <c r="D99" s="2">
        <v>68</v>
      </c>
      <c r="E99" s="2">
        <v>63</v>
      </c>
      <c r="F99" s="2">
        <v>0</v>
      </c>
      <c r="G99" s="2">
        <v>0</v>
      </c>
      <c r="H99" s="3">
        <v>549579</v>
      </c>
      <c r="I99" s="3">
        <v>8723</v>
      </c>
      <c r="J99" s="39">
        <v>0.95599999999999996</v>
      </c>
      <c r="K99" s="39">
        <v>4.3999999999999997E-2</v>
      </c>
      <c r="L99" s="39">
        <v>0</v>
      </c>
      <c r="M99" s="39">
        <v>0.92600000000000005</v>
      </c>
      <c r="N99" s="39">
        <v>0</v>
      </c>
      <c r="O99" s="39">
        <v>0</v>
      </c>
      <c r="P99" s="2">
        <v>0</v>
      </c>
      <c r="Q99" s="2">
        <v>5</v>
      </c>
      <c r="R99" s="2">
        <v>0</v>
      </c>
      <c r="S99" s="2">
        <v>0</v>
      </c>
      <c r="T99" s="2">
        <v>0</v>
      </c>
      <c r="U99" s="3">
        <v>0</v>
      </c>
      <c r="V99" s="3">
        <v>0</v>
      </c>
      <c r="W99" s="39">
        <v>1</v>
      </c>
      <c r="X99" s="39">
        <v>0</v>
      </c>
      <c r="Y99" s="39">
        <v>0</v>
      </c>
    </row>
    <row r="100" spans="1:25" x14ac:dyDescent="0.3">
      <c r="A100" s="66">
        <v>44010</v>
      </c>
      <c r="B100" s="1" t="s">
        <v>188</v>
      </c>
      <c r="C100" s="1" t="s">
        <v>61</v>
      </c>
      <c r="D100" s="2">
        <v>514</v>
      </c>
      <c r="E100" s="2">
        <v>503</v>
      </c>
      <c r="F100" s="2">
        <v>2</v>
      </c>
      <c r="G100" s="2">
        <v>9</v>
      </c>
      <c r="H100" s="3">
        <v>4846641</v>
      </c>
      <c r="I100" s="3">
        <v>9635</v>
      </c>
      <c r="J100" s="39">
        <v>0.94799999999999995</v>
      </c>
      <c r="K100" s="39">
        <v>4.3999999999999997E-2</v>
      </c>
      <c r="L100" s="39">
        <v>8.0000000000000002E-3</v>
      </c>
      <c r="M100" s="39">
        <v>0.97899999999999998</v>
      </c>
      <c r="N100" s="39">
        <v>4.0000000000000001E-3</v>
      </c>
      <c r="O100" s="39">
        <v>1.7999999999999999E-2</v>
      </c>
      <c r="P100" s="2">
        <v>3</v>
      </c>
      <c r="Q100" s="2">
        <v>40</v>
      </c>
      <c r="R100" s="2">
        <v>34</v>
      </c>
      <c r="S100" s="2">
        <v>0</v>
      </c>
      <c r="T100" s="2">
        <v>9</v>
      </c>
      <c r="U100" s="3">
        <v>318740</v>
      </c>
      <c r="V100" s="3">
        <v>9375</v>
      </c>
      <c r="W100" s="39">
        <v>0.97099999999999997</v>
      </c>
      <c r="X100" s="39">
        <v>0</v>
      </c>
      <c r="Y100" s="39">
        <v>2.9000000000000001E-2</v>
      </c>
    </row>
    <row r="101" spans="1:25" x14ac:dyDescent="0.3">
      <c r="A101" s="66">
        <v>44010</v>
      </c>
      <c r="B101" s="1" t="s">
        <v>189</v>
      </c>
      <c r="C101" s="1" t="s">
        <v>76</v>
      </c>
      <c r="D101" s="2">
        <v>57</v>
      </c>
      <c r="E101" s="2">
        <v>56</v>
      </c>
      <c r="F101" s="2">
        <v>0</v>
      </c>
      <c r="G101" s="2">
        <v>1</v>
      </c>
      <c r="H101" s="3">
        <v>532999</v>
      </c>
      <c r="I101" s="3">
        <v>9518</v>
      </c>
      <c r="J101" s="39">
        <v>0.96399999999999997</v>
      </c>
      <c r="K101" s="39">
        <v>1.7999999999999999E-2</v>
      </c>
      <c r="L101" s="39">
        <v>1.7999999999999999E-2</v>
      </c>
      <c r="M101" s="39">
        <v>0.98199999999999998</v>
      </c>
      <c r="N101" s="39">
        <v>0</v>
      </c>
      <c r="O101" s="39">
        <v>1.7999999999999999E-2</v>
      </c>
      <c r="P101" s="2">
        <v>3</v>
      </c>
      <c r="Q101" s="2">
        <v>1</v>
      </c>
      <c r="R101" s="2">
        <v>3</v>
      </c>
      <c r="S101" s="2">
        <v>0</v>
      </c>
      <c r="T101" s="2">
        <v>1</v>
      </c>
      <c r="U101" s="3">
        <v>26000</v>
      </c>
      <c r="V101" s="3">
        <v>8667</v>
      </c>
      <c r="W101" s="39">
        <v>1</v>
      </c>
      <c r="X101" s="39">
        <v>0</v>
      </c>
      <c r="Y101" s="39">
        <v>0</v>
      </c>
    </row>
    <row r="102" spans="1:25" x14ac:dyDescent="0.3">
      <c r="A102" s="66">
        <v>44010</v>
      </c>
      <c r="B102" s="1" t="s">
        <v>190</v>
      </c>
      <c r="C102" s="1" t="s">
        <v>191</v>
      </c>
      <c r="D102" s="2">
        <v>15090</v>
      </c>
      <c r="E102" s="2">
        <v>14030</v>
      </c>
      <c r="F102" s="2">
        <v>248</v>
      </c>
      <c r="G102" s="2">
        <v>812</v>
      </c>
      <c r="H102" s="3">
        <v>91905474</v>
      </c>
      <c r="I102" s="3">
        <v>6551</v>
      </c>
      <c r="J102" s="39">
        <v>0.96699999999999997</v>
      </c>
      <c r="K102" s="39">
        <v>1.9E-2</v>
      </c>
      <c r="L102" s="39">
        <v>1.4E-2</v>
      </c>
      <c r="M102" s="39">
        <v>0.93</v>
      </c>
      <c r="N102" s="39">
        <v>1.6E-2</v>
      </c>
      <c r="O102" s="39">
        <v>5.3999999999999999E-2</v>
      </c>
      <c r="P102" s="2">
        <v>597</v>
      </c>
      <c r="Q102" s="2">
        <v>911</v>
      </c>
      <c r="R102" s="2">
        <v>680</v>
      </c>
      <c r="S102" s="2">
        <v>16</v>
      </c>
      <c r="T102" s="2">
        <v>812</v>
      </c>
      <c r="U102" s="3">
        <v>4353746</v>
      </c>
      <c r="V102" s="3">
        <v>6403</v>
      </c>
      <c r="W102" s="39">
        <v>0.97799999999999998</v>
      </c>
      <c r="X102" s="39">
        <v>8.9999999999999993E-3</v>
      </c>
      <c r="Y102" s="39">
        <v>1.2999999999999999E-2</v>
      </c>
    </row>
    <row r="103" spans="1:25" x14ac:dyDescent="0.3">
      <c r="A103" s="66">
        <v>44010</v>
      </c>
      <c r="B103" s="1" t="s">
        <v>192</v>
      </c>
      <c r="C103" s="1" t="s">
        <v>23</v>
      </c>
      <c r="D103" s="2">
        <v>6208</v>
      </c>
      <c r="E103" s="2">
        <v>6014</v>
      </c>
      <c r="F103" s="2">
        <v>81</v>
      </c>
      <c r="G103" s="2">
        <v>113</v>
      </c>
      <c r="H103" s="3">
        <v>52764412</v>
      </c>
      <c r="I103" s="3">
        <v>8774</v>
      </c>
      <c r="J103" s="39">
        <v>1</v>
      </c>
      <c r="K103" s="39">
        <v>0</v>
      </c>
      <c r="L103" s="39">
        <v>0</v>
      </c>
      <c r="M103" s="39">
        <v>0.97199999999999998</v>
      </c>
      <c r="N103" s="39">
        <v>0.01</v>
      </c>
      <c r="O103" s="39">
        <v>1.7999999999999999E-2</v>
      </c>
      <c r="P103" s="2">
        <v>134</v>
      </c>
      <c r="Q103" s="2">
        <v>369</v>
      </c>
      <c r="R103" s="2">
        <v>379</v>
      </c>
      <c r="S103" s="2">
        <v>11</v>
      </c>
      <c r="T103" s="2">
        <v>113</v>
      </c>
      <c r="U103" s="3">
        <v>3395162</v>
      </c>
      <c r="V103" s="3">
        <v>8958</v>
      </c>
      <c r="W103" s="39">
        <v>1</v>
      </c>
      <c r="X103" s="39">
        <v>0</v>
      </c>
      <c r="Y103" s="39">
        <v>0</v>
      </c>
    </row>
    <row r="104" spans="1:25" x14ac:dyDescent="0.3">
      <c r="A104" s="66">
        <v>44010</v>
      </c>
      <c r="B104" s="1" t="s">
        <v>193</v>
      </c>
      <c r="C104" s="1" t="s">
        <v>23</v>
      </c>
      <c r="D104" s="2">
        <v>4410</v>
      </c>
      <c r="E104" s="2">
        <v>4229</v>
      </c>
      <c r="F104" s="2">
        <v>21</v>
      </c>
      <c r="G104" s="2">
        <v>160</v>
      </c>
      <c r="H104" s="3">
        <v>38191659</v>
      </c>
      <c r="I104" s="3">
        <v>9031</v>
      </c>
      <c r="J104" s="39">
        <v>0.97799999999999998</v>
      </c>
      <c r="K104" s="39">
        <v>1.7999999999999999E-2</v>
      </c>
      <c r="L104" s="39">
        <v>4.0000000000000001E-3</v>
      </c>
      <c r="M104" s="39">
        <v>0.96199999999999997</v>
      </c>
      <c r="N104" s="39">
        <v>1E-3</v>
      </c>
      <c r="O104" s="39">
        <v>3.5999999999999997E-2</v>
      </c>
      <c r="P104" s="2">
        <v>154</v>
      </c>
      <c r="Q104" s="2">
        <v>240</v>
      </c>
      <c r="R104" s="2">
        <v>225</v>
      </c>
      <c r="S104" s="2">
        <v>9</v>
      </c>
      <c r="T104" s="2">
        <v>160</v>
      </c>
      <c r="U104" s="3">
        <v>2039168</v>
      </c>
      <c r="V104" s="3">
        <v>9063</v>
      </c>
      <c r="W104" s="39">
        <v>0.97799999999999998</v>
      </c>
      <c r="X104" s="39">
        <v>1.7999999999999999E-2</v>
      </c>
      <c r="Y104" s="39">
        <v>4.0000000000000001E-3</v>
      </c>
    </row>
    <row r="105" spans="1:25" x14ac:dyDescent="0.3">
      <c r="A105" s="66">
        <v>44010</v>
      </c>
      <c r="B105" s="1" t="s">
        <v>194</v>
      </c>
      <c r="C105" s="1" t="s">
        <v>195</v>
      </c>
      <c r="D105" s="2">
        <v>6262</v>
      </c>
      <c r="E105" s="2">
        <v>6105</v>
      </c>
      <c r="F105" s="2">
        <v>10</v>
      </c>
      <c r="G105" s="2">
        <v>147</v>
      </c>
      <c r="H105" s="3">
        <v>58002114</v>
      </c>
      <c r="I105" s="3">
        <v>9501</v>
      </c>
      <c r="J105" s="39">
        <v>0.71699999999999997</v>
      </c>
      <c r="K105" s="39">
        <v>0.26100000000000001</v>
      </c>
      <c r="L105" s="39">
        <v>2.1000000000000001E-2</v>
      </c>
      <c r="M105" s="39">
        <v>0.97599999999999998</v>
      </c>
      <c r="N105" s="39">
        <v>1E-3</v>
      </c>
      <c r="O105" s="39">
        <v>2.3E-2</v>
      </c>
      <c r="P105" s="2">
        <v>157</v>
      </c>
      <c r="Q105" s="2">
        <v>376</v>
      </c>
      <c r="R105" s="2">
        <v>385</v>
      </c>
      <c r="S105" s="2">
        <v>1</v>
      </c>
      <c r="T105" s="2">
        <v>147</v>
      </c>
      <c r="U105" s="3">
        <v>3675661</v>
      </c>
      <c r="V105" s="3">
        <v>9547</v>
      </c>
      <c r="W105" s="39">
        <v>0.98199999999999998</v>
      </c>
      <c r="X105" s="39">
        <v>8.0000000000000002E-3</v>
      </c>
      <c r="Y105" s="39">
        <v>0.01</v>
      </c>
    </row>
    <row r="106" spans="1:25" x14ac:dyDescent="0.3">
      <c r="A106" s="66">
        <v>44010</v>
      </c>
      <c r="B106" s="1" t="s">
        <v>196</v>
      </c>
      <c r="C106" s="1" t="s">
        <v>197</v>
      </c>
      <c r="D106" s="2">
        <v>44665</v>
      </c>
      <c r="E106" s="2">
        <v>43442</v>
      </c>
      <c r="F106" s="2">
        <v>245</v>
      </c>
      <c r="G106" s="2">
        <v>0</v>
      </c>
      <c r="H106" s="3">
        <v>341292041</v>
      </c>
      <c r="I106" s="3">
        <v>7856</v>
      </c>
      <c r="J106" s="39">
        <v>0.94299999999999995</v>
      </c>
      <c r="K106" s="39">
        <v>4.3999999999999997E-2</v>
      </c>
      <c r="L106" s="39">
        <v>1.2999999999999999E-2</v>
      </c>
      <c r="M106" s="39">
        <v>0.97299999999999998</v>
      </c>
      <c r="N106" s="39">
        <v>5.0000000000000001E-3</v>
      </c>
      <c r="O106" s="39">
        <v>0</v>
      </c>
      <c r="P106" s="2">
        <v>0</v>
      </c>
      <c r="Q106" s="2">
        <v>0</v>
      </c>
      <c r="R106" s="2">
        <v>0</v>
      </c>
      <c r="S106" s="2">
        <v>0</v>
      </c>
      <c r="T106" s="2">
        <v>0</v>
      </c>
      <c r="U106" s="3">
        <v>0</v>
      </c>
      <c r="V106" s="3">
        <v>0</v>
      </c>
      <c r="W106" s="39">
        <v>0</v>
      </c>
      <c r="X106" s="39">
        <v>0</v>
      </c>
      <c r="Y106" s="39">
        <v>0</v>
      </c>
    </row>
    <row r="107" spans="1:25" x14ac:dyDescent="0.3">
      <c r="A107" s="66">
        <v>44010</v>
      </c>
      <c r="B107" s="1" t="s">
        <v>198</v>
      </c>
      <c r="C107" s="1" t="s">
        <v>199</v>
      </c>
      <c r="D107" s="2">
        <v>3520</v>
      </c>
      <c r="E107" s="2">
        <v>3406</v>
      </c>
      <c r="F107" s="2">
        <v>31</v>
      </c>
      <c r="G107" s="2">
        <v>83</v>
      </c>
      <c r="H107" s="3">
        <v>29063889</v>
      </c>
      <c r="I107" s="3">
        <v>8533</v>
      </c>
      <c r="J107" s="39">
        <v>0.91600000000000004</v>
      </c>
      <c r="K107" s="39">
        <v>7.0000000000000007E-2</v>
      </c>
      <c r="L107" s="39">
        <v>1.4E-2</v>
      </c>
      <c r="M107" s="39">
        <v>0.96899999999999997</v>
      </c>
      <c r="N107" s="39">
        <v>7.0000000000000001E-3</v>
      </c>
      <c r="O107" s="39">
        <v>2.4E-2</v>
      </c>
      <c r="P107" s="2">
        <v>78</v>
      </c>
      <c r="Q107" s="2">
        <v>199</v>
      </c>
      <c r="R107" s="2">
        <v>190</v>
      </c>
      <c r="S107" s="2">
        <v>4</v>
      </c>
      <c r="T107" s="2">
        <v>83</v>
      </c>
      <c r="U107" s="3">
        <v>1610209</v>
      </c>
      <c r="V107" s="3">
        <v>8475</v>
      </c>
      <c r="W107" s="39">
        <v>0.95799999999999996</v>
      </c>
      <c r="X107" s="39">
        <v>2.5999999999999999E-2</v>
      </c>
      <c r="Y107" s="39">
        <v>1.6E-2</v>
      </c>
    </row>
    <row r="108" spans="1:25" x14ac:dyDescent="0.3">
      <c r="A108" s="66">
        <v>44010</v>
      </c>
      <c r="B108" s="1" t="s">
        <v>200</v>
      </c>
      <c r="C108" s="1" t="s">
        <v>201</v>
      </c>
      <c r="D108" s="2">
        <v>247549</v>
      </c>
      <c r="E108" s="2">
        <v>231534</v>
      </c>
      <c r="F108" s="2">
        <v>6152</v>
      </c>
      <c r="G108" s="2">
        <v>9863</v>
      </c>
      <c r="H108" s="3">
        <v>1659135277</v>
      </c>
      <c r="I108" s="3">
        <v>7166</v>
      </c>
      <c r="J108" s="39">
        <v>0.96299999999999997</v>
      </c>
      <c r="K108" s="39">
        <v>1.7999999999999999E-2</v>
      </c>
      <c r="L108" s="39">
        <v>1.9E-2</v>
      </c>
      <c r="M108" s="39">
        <v>0.93600000000000005</v>
      </c>
      <c r="N108" s="39">
        <v>2.4E-2</v>
      </c>
      <c r="O108" s="39">
        <v>0.04</v>
      </c>
      <c r="P108" s="2">
        <v>11345</v>
      </c>
      <c r="Q108" s="2">
        <v>12222</v>
      </c>
      <c r="R108" s="2">
        <v>13474</v>
      </c>
      <c r="S108" s="2">
        <v>230</v>
      </c>
      <c r="T108" s="2">
        <v>9863</v>
      </c>
      <c r="U108" s="3">
        <v>99008948</v>
      </c>
      <c r="V108" s="3">
        <v>7348</v>
      </c>
      <c r="W108" s="39">
        <v>0.97899999999999998</v>
      </c>
      <c r="X108" s="39">
        <v>7.0000000000000001E-3</v>
      </c>
      <c r="Y108" s="39">
        <v>1.2999999999999999E-2</v>
      </c>
    </row>
    <row r="109" spans="1:25" x14ac:dyDescent="0.3">
      <c r="A109" s="66">
        <v>44010</v>
      </c>
      <c r="B109" s="1" t="s">
        <v>275</v>
      </c>
      <c r="C109" s="1" t="s">
        <v>284</v>
      </c>
      <c r="D109" s="2">
        <v>232</v>
      </c>
      <c r="E109" s="2">
        <v>206</v>
      </c>
      <c r="F109" s="2">
        <v>15</v>
      </c>
      <c r="G109" s="2">
        <v>11</v>
      </c>
      <c r="H109" s="3">
        <v>1393625</v>
      </c>
      <c r="I109" s="3">
        <v>6765</v>
      </c>
      <c r="J109" s="39">
        <v>0.51</v>
      </c>
      <c r="K109" s="39">
        <v>0.311</v>
      </c>
      <c r="L109" s="39">
        <v>0.18</v>
      </c>
      <c r="M109" s="39">
        <v>0.89200000000000002</v>
      </c>
      <c r="N109" s="39">
        <v>6.0999999999999999E-2</v>
      </c>
      <c r="O109" s="39">
        <v>4.8000000000000001E-2</v>
      </c>
      <c r="P109" s="2">
        <v>16</v>
      </c>
      <c r="Q109" s="2">
        <v>12</v>
      </c>
      <c r="R109" s="2">
        <v>17</v>
      </c>
      <c r="S109" s="2">
        <v>0</v>
      </c>
      <c r="T109" s="2">
        <v>11</v>
      </c>
      <c r="U109" s="3">
        <v>118203</v>
      </c>
      <c r="V109" s="3">
        <v>6953</v>
      </c>
      <c r="W109" s="39">
        <v>1</v>
      </c>
      <c r="X109" s="39">
        <v>0</v>
      </c>
      <c r="Y109" s="39">
        <v>0</v>
      </c>
    </row>
    <row r="110" spans="1:25" x14ac:dyDescent="0.3">
      <c r="A110" s="66">
        <v>44010</v>
      </c>
      <c r="B110" t="s">
        <v>202</v>
      </c>
      <c r="C110" t="s">
        <v>178</v>
      </c>
      <c r="D110" s="2">
        <v>78462</v>
      </c>
      <c r="E110" s="2">
        <v>76237</v>
      </c>
      <c r="F110" s="2">
        <v>504</v>
      </c>
      <c r="G110" s="2">
        <v>1721</v>
      </c>
      <c r="H110" s="3">
        <v>563219973</v>
      </c>
      <c r="I110" s="3">
        <v>7388</v>
      </c>
      <c r="J110" s="39">
        <v>0.82799999999999996</v>
      </c>
      <c r="K110" s="39">
        <v>0.151</v>
      </c>
      <c r="L110" s="39">
        <v>0.02</v>
      </c>
      <c r="M110" s="39">
        <v>0.97199999999999998</v>
      </c>
      <c r="N110" s="39">
        <v>6.0000000000000001E-3</v>
      </c>
      <c r="O110" s="39">
        <v>2.1999999999999999E-2</v>
      </c>
      <c r="P110" s="2">
        <v>1713</v>
      </c>
      <c r="Q110" s="2">
        <v>3429</v>
      </c>
      <c r="R110" s="2">
        <v>3414</v>
      </c>
      <c r="S110" s="2">
        <v>7</v>
      </c>
      <c r="T110" s="2">
        <v>1721</v>
      </c>
      <c r="U110" s="3">
        <v>26178024</v>
      </c>
      <c r="V110" s="3">
        <v>7668</v>
      </c>
      <c r="W110" s="39">
        <v>0.94599999999999995</v>
      </c>
      <c r="X110" s="39">
        <v>0.02</v>
      </c>
      <c r="Y110" s="39">
        <v>3.4000000000000002E-2</v>
      </c>
    </row>
    <row r="111" spans="1:25" x14ac:dyDescent="0.3">
      <c r="A111" s="66">
        <v>44010</v>
      </c>
      <c r="B111" t="s">
        <v>203</v>
      </c>
      <c r="C111" t="s">
        <v>3</v>
      </c>
      <c r="D111" s="2">
        <v>108808</v>
      </c>
      <c r="E111" s="2">
        <v>105891</v>
      </c>
      <c r="F111" s="2">
        <v>1016</v>
      </c>
      <c r="G111" s="2">
        <v>1901</v>
      </c>
      <c r="H111" s="3">
        <v>838099703</v>
      </c>
      <c r="I111" s="3">
        <v>7915</v>
      </c>
      <c r="J111" s="39">
        <v>0.89600000000000002</v>
      </c>
      <c r="K111" s="39">
        <v>7.1999999999999995E-2</v>
      </c>
      <c r="L111" s="39">
        <v>3.2000000000000001E-2</v>
      </c>
      <c r="M111" s="39">
        <v>0.97399999999999998</v>
      </c>
      <c r="N111" s="39">
        <v>8.0000000000000002E-3</v>
      </c>
      <c r="O111" s="39">
        <v>1.7000000000000001E-2</v>
      </c>
      <c r="P111" s="2">
        <v>2563</v>
      </c>
      <c r="Q111" s="2">
        <v>5609</v>
      </c>
      <c r="R111" s="2">
        <v>6115</v>
      </c>
      <c r="S111" s="2">
        <v>156</v>
      </c>
      <c r="T111" s="2">
        <v>1901</v>
      </c>
      <c r="U111" s="3">
        <v>48028111</v>
      </c>
      <c r="V111" s="3">
        <v>7854</v>
      </c>
      <c r="W111" s="39">
        <v>0.92600000000000005</v>
      </c>
      <c r="X111" s="39">
        <v>3.5000000000000003E-2</v>
      </c>
      <c r="Y111" s="39">
        <v>3.9E-2</v>
      </c>
    </row>
    <row r="112" spans="1:25" x14ac:dyDescent="0.3">
      <c r="A112" s="66">
        <v>44010</v>
      </c>
      <c r="B112" t="s">
        <v>205</v>
      </c>
      <c r="C112" t="s">
        <v>206</v>
      </c>
      <c r="D112" s="2">
        <v>7552</v>
      </c>
      <c r="E112" s="2">
        <v>7039</v>
      </c>
      <c r="F112" s="2">
        <v>186</v>
      </c>
      <c r="G112" s="2">
        <v>327</v>
      </c>
      <c r="H112" s="3">
        <v>58706191</v>
      </c>
      <c r="I112" s="3">
        <v>8340</v>
      </c>
      <c r="J112" s="39">
        <v>0.95799999999999996</v>
      </c>
      <c r="K112" s="39">
        <v>2.1999999999999999E-2</v>
      </c>
      <c r="L112" s="39">
        <v>0.02</v>
      </c>
      <c r="M112" s="39">
        <v>0.93200000000000005</v>
      </c>
      <c r="N112" s="39">
        <v>2.4E-2</v>
      </c>
      <c r="O112" s="39">
        <v>4.2999999999999997E-2</v>
      </c>
      <c r="P112" s="2">
        <v>379</v>
      </c>
      <c r="Q112" s="2">
        <v>393</v>
      </c>
      <c r="R112" s="2">
        <v>438</v>
      </c>
      <c r="S112" s="2">
        <v>7</v>
      </c>
      <c r="T112" s="2">
        <v>327</v>
      </c>
      <c r="U112" s="3">
        <v>3767883</v>
      </c>
      <c r="V112" s="3">
        <v>8602</v>
      </c>
      <c r="W112" s="39">
        <v>0.97899999999999998</v>
      </c>
      <c r="X112" s="39">
        <v>8.9999999999999993E-3</v>
      </c>
      <c r="Y112" s="39">
        <v>1.0999999999999999E-2</v>
      </c>
    </row>
    <row r="113" spans="1:25" x14ac:dyDescent="0.3">
      <c r="A113" s="66">
        <v>44010</v>
      </c>
      <c r="B113" t="s">
        <v>276</v>
      </c>
      <c r="C113" t="s">
        <v>285</v>
      </c>
      <c r="D113" s="2">
        <v>261</v>
      </c>
      <c r="E113" s="2">
        <v>166</v>
      </c>
      <c r="F113" s="2">
        <v>6</v>
      </c>
      <c r="G113" s="2">
        <v>90</v>
      </c>
      <c r="H113" s="3">
        <v>1629164</v>
      </c>
      <c r="I113" s="3">
        <v>9814</v>
      </c>
      <c r="J113" s="39">
        <v>7.8E-2</v>
      </c>
      <c r="K113" s="39">
        <v>0.253</v>
      </c>
      <c r="L113" s="39">
        <v>0.66900000000000004</v>
      </c>
      <c r="M113" s="39">
        <v>0.63800000000000001</v>
      </c>
      <c r="N113" s="39">
        <v>1.9E-2</v>
      </c>
      <c r="O113" s="39">
        <v>0.34599999999999997</v>
      </c>
      <c r="P113" s="2">
        <v>85</v>
      </c>
      <c r="Q113" s="2">
        <v>31</v>
      </c>
      <c r="R113" s="2">
        <v>25</v>
      </c>
      <c r="S113" s="2">
        <v>1</v>
      </c>
      <c r="T113" s="2">
        <v>90</v>
      </c>
      <c r="U113" s="3">
        <v>248164</v>
      </c>
      <c r="V113" s="3">
        <v>9927</v>
      </c>
      <c r="W113" s="39">
        <v>0.08</v>
      </c>
      <c r="X113" s="39">
        <v>0.2</v>
      </c>
      <c r="Y113" s="39">
        <v>0.72</v>
      </c>
    </row>
    <row r="114" spans="1:25" x14ac:dyDescent="0.3">
      <c r="A114" s="66">
        <v>44010</v>
      </c>
      <c r="B114" t="s">
        <v>207</v>
      </c>
      <c r="C114" t="s">
        <v>61</v>
      </c>
      <c r="D114" s="2">
        <v>512</v>
      </c>
      <c r="E114" s="2">
        <v>500</v>
      </c>
      <c r="F114" s="2">
        <v>3</v>
      </c>
      <c r="G114" s="2">
        <v>9</v>
      </c>
      <c r="H114" s="3">
        <v>3598662</v>
      </c>
      <c r="I114" s="3">
        <v>7197</v>
      </c>
      <c r="J114" s="39">
        <v>0.89600000000000002</v>
      </c>
      <c r="K114" s="39">
        <v>8.7999999999999995E-2</v>
      </c>
      <c r="L114" s="39">
        <v>1.6E-2</v>
      </c>
      <c r="M114" s="39">
        <v>0.97699999999999998</v>
      </c>
      <c r="N114" s="39">
        <v>6.0000000000000001E-3</v>
      </c>
      <c r="O114" s="39">
        <v>1.7999999999999999E-2</v>
      </c>
      <c r="P114" s="2">
        <v>7</v>
      </c>
      <c r="Q114" s="2">
        <v>22</v>
      </c>
      <c r="R114" s="2">
        <v>18</v>
      </c>
      <c r="S114" s="2">
        <v>2</v>
      </c>
      <c r="T114" s="2">
        <v>9</v>
      </c>
      <c r="U114" s="3">
        <v>147583</v>
      </c>
      <c r="V114" s="3">
        <v>8199</v>
      </c>
      <c r="W114" s="39">
        <v>1</v>
      </c>
      <c r="X114" s="39">
        <v>0</v>
      </c>
      <c r="Y114" s="39">
        <v>0</v>
      </c>
    </row>
    <row r="115" spans="1:25" x14ac:dyDescent="0.3">
      <c r="A115" s="66">
        <v>44010</v>
      </c>
      <c r="B115" t="s">
        <v>208</v>
      </c>
      <c r="C115" t="s">
        <v>39</v>
      </c>
      <c r="D115" s="2">
        <v>115</v>
      </c>
      <c r="E115" s="2">
        <v>109</v>
      </c>
      <c r="F115" s="2">
        <v>2</v>
      </c>
      <c r="G115" s="2">
        <v>0</v>
      </c>
      <c r="H115" s="3">
        <v>825864</v>
      </c>
      <c r="I115" s="3">
        <v>7577</v>
      </c>
      <c r="J115" s="39">
        <v>0.99099999999999999</v>
      </c>
      <c r="K115" s="39">
        <v>0</v>
      </c>
      <c r="L115" s="39">
        <v>8.9999999999999993E-3</v>
      </c>
      <c r="M115" s="39">
        <v>0.94799999999999995</v>
      </c>
      <c r="N115" s="39">
        <v>1.7000000000000001E-2</v>
      </c>
      <c r="O115" s="39">
        <v>0</v>
      </c>
      <c r="P115" s="2">
        <v>0</v>
      </c>
      <c r="Q115" s="2">
        <v>0</v>
      </c>
      <c r="R115" s="2">
        <v>0</v>
      </c>
      <c r="S115" s="2">
        <v>0</v>
      </c>
      <c r="T115" s="2">
        <v>0</v>
      </c>
      <c r="U115" s="3">
        <v>0</v>
      </c>
      <c r="V115" s="3">
        <v>0</v>
      </c>
      <c r="W115" s="39">
        <v>0</v>
      </c>
      <c r="X115" s="39">
        <v>0</v>
      </c>
      <c r="Y115" s="39">
        <v>0</v>
      </c>
    </row>
    <row r="116" spans="1:25" x14ac:dyDescent="0.3">
      <c r="A116" s="66">
        <v>44010</v>
      </c>
      <c r="B116" t="s">
        <v>209</v>
      </c>
      <c r="C116" t="s">
        <v>35</v>
      </c>
      <c r="D116" s="2">
        <v>18</v>
      </c>
      <c r="E116" s="2">
        <v>16</v>
      </c>
      <c r="F116" s="2">
        <v>0</v>
      </c>
      <c r="G116" s="2">
        <v>2</v>
      </c>
      <c r="H116" s="3">
        <v>148500</v>
      </c>
      <c r="I116" s="3">
        <v>9281</v>
      </c>
      <c r="J116" s="39">
        <v>0.5</v>
      </c>
      <c r="K116" s="39">
        <v>0.25</v>
      </c>
      <c r="L116" s="39">
        <v>0.25</v>
      </c>
      <c r="M116" s="39">
        <v>0.88900000000000001</v>
      </c>
      <c r="N116" s="39">
        <v>0</v>
      </c>
      <c r="O116" s="39">
        <v>0.111</v>
      </c>
      <c r="P116" s="2">
        <v>1</v>
      </c>
      <c r="Q116" s="2">
        <v>2</v>
      </c>
      <c r="R116" s="2">
        <v>1</v>
      </c>
      <c r="S116" s="2">
        <v>0</v>
      </c>
      <c r="T116" s="2">
        <v>2</v>
      </c>
      <c r="U116" s="3">
        <v>10000</v>
      </c>
      <c r="V116" s="3">
        <v>10000</v>
      </c>
      <c r="W116" s="39">
        <v>0</v>
      </c>
      <c r="X116" s="39">
        <v>0</v>
      </c>
      <c r="Y116" s="39">
        <v>1</v>
      </c>
    </row>
    <row r="117" spans="1:25" x14ac:dyDescent="0.3">
      <c r="A117" s="66">
        <v>44010</v>
      </c>
      <c r="B117" t="s">
        <v>212</v>
      </c>
      <c r="C117" t="s">
        <v>213</v>
      </c>
      <c r="D117" s="2">
        <v>16319</v>
      </c>
      <c r="E117" s="2">
        <v>15358</v>
      </c>
      <c r="F117" s="2">
        <v>129</v>
      </c>
      <c r="G117" s="2">
        <v>832</v>
      </c>
      <c r="H117" s="3">
        <v>117430594</v>
      </c>
      <c r="I117" s="3">
        <v>7646</v>
      </c>
      <c r="J117" s="39">
        <v>0.91500000000000004</v>
      </c>
      <c r="K117" s="39">
        <v>6.0999999999999999E-2</v>
      </c>
      <c r="L117" s="39">
        <v>2.4E-2</v>
      </c>
      <c r="M117" s="39">
        <v>0.94099999999999995</v>
      </c>
      <c r="N117" s="39">
        <v>8.0000000000000002E-3</v>
      </c>
      <c r="O117" s="39">
        <v>5.0999999999999997E-2</v>
      </c>
      <c r="P117" s="2">
        <v>882</v>
      </c>
      <c r="Q117" s="2">
        <v>788</v>
      </c>
      <c r="R117" s="2">
        <v>838</v>
      </c>
      <c r="S117" s="2">
        <v>0</v>
      </c>
      <c r="T117" s="2">
        <v>832</v>
      </c>
      <c r="U117" s="3">
        <v>6491425</v>
      </c>
      <c r="V117" s="3">
        <v>7746</v>
      </c>
      <c r="W117" s="39">
        <v>0.90700000000000003</v>
      </c>
      <c r="X117" s="39">
        <v>3.3000000000000002E-2</v>
      </c>
      <c r="Y117" s="39">
        <v>0.06</v>
      </c>
    </row>
    <row r="118" spans="1:25" x14ac:dyDescent="0.3">
      <c r="A118" s="66">
        <v>44010</v>
      </c>
      <c r="B118" t="s">
        <v>214</v>
      </c>
      <c r="C118" t="s">
        <v>215</v>
      </c>
      <c r="D118" s="2">
        <v>13485</v>
      </c>
      <c r="E118" s="2">
        <v>12871</v>
      </c>
      <c r="F118" s="2">
        <v>266</v>
      </c>
      <c r="G118" s="2">
        <v>348</v>
      </c>
      <c r="H118" s="3">
        <v>99172034</v>
      </c>
      <c r="I118" s="3">
        <v>7705</v>
      </c>
      <c r="J118" s="39">
        <v>0.90700000000000003</v>
      </c>
      <c r="K118" s="39">
        <v>5.0999999999999997E-2</v>
      </c>
      <c r="L118" s="39">
        <v>4.1000000000000002E-2</v>
      </c>
      <c r="M118" s="39">
        <v>0.95499999999999996</v>
      </c>
      <c r="N118" s="39">
        <v>1.9E-2</v>
      </c>
      <c r="O118" s="39">
        <v>2.5999999999999999E-2</v>
      </c>
      <c r="P118" s="2">
        <v>394</v>
      </c>
      <c r="Q118" s="2">
        <v>655</v>
      </c>
      <c r="R118" s="2">
        <v>684</v>
      </c>
      <c r="S118" s="2">
        <v>17</v>
      </c>
      <c r="T118" s="2">
        <v>348</v>
      </c>
      <c r="U118" s="3">
        <v>5185386</v>
      </c>
      <c r="V118" s="3">
        <v>7581</v>
      </c>
      <c r="W118" s="39">
        <v>0.92</v>
      </c>
      <c r="X118" s="39">
        <v>1.9E-2</v>
      </c>
      <c r="Y118" s="39">
        <v>6.0999999999999999E-2</v>
      </c>
    </row>
    <row r="119" spans="1:25" x14ac:dyDescent="0.3">
      <c r="A119" s="66">
        <v>44010</v>
      </c>
      <c r="B119" t="s">
        <v>216</v>
      </c>
      <c r="C119" t="s">
        <v>217</v>
      </c>
      <c r="D119" s="2">
        <v>264366</v>
      </c>
      <c r="E119" s="2">
        <v>252312</v>
      </c>
      <c r="F119" s="2">
        <v>6907</v>
      </c>
      <c r="G119" s="2">
        <v>5146</v>
      </c>
      <c r="H119" s="3">
        <v>1780458085</v>
      </c>
      <c r="I119" s="3">
        <v>7057</v>
      </c>
      <c r="J119" s="39">
        <v>0.998</v>
      </c>
      <c r="K119" s="39">
        <v>1E-3</v>
      </c>
      <c r="L119" s="39">
        <v>1E-3</v>
      </c>
      <c r="M119" s="39">
        <v>0.95599999999999996</v>
      </c>
      <c r="N119" s="39">
        <v>2.4E-2</v>
      </c>
      <c r="O119" s="39">
        <v>0.02</v>
      </c>
      <c r="P119" s="2">
        <v>5687</v>
      </c>
      <c r="Q119" s="2">
        <v>12295</v>
      </c>
      <c r="R119" s="2">
        <v>12430</v>
      </c>
      <c r="S119" s="2">
        <v>406</v>
      </c>
      <c r="T119" s="2">
        <v>5146</v>
      </c>
      <c r="U119" s="3">
        <v>86926363</v>
      </c>
      <c r="V119" s="3">
        <v>6993</v>
      </c>
      <c r="W119" s="39">
        <v>0.99199999999999999</v>
      </c>
      <c r="X119" s="39">
        <v>4.0000000000000001E-3</v>
      </c>
      <c r="Y119" s="39">
        <v>4.0000000000000001E-3</v>
      </c>
    </row>
    <row r="120" spans="1:25" x14ac:dyDescent="0.3">
      <c r="A120" s="66">
        <v>44010</v>
      </c>
      <c r="B120" t="s">
        <v>218</v>
      </c>
      <c r="C120" t="s">
        <v>166</v>
      </c>
      <c r="D120" s="2">
        <v>40937</v>
      </c>
      <c r="E120" s="2">
        <v>39199</v>
      </c>
      <c r="F120" s="2">
        <v>1334</v>
      </c>
      <c r="G120" s="2">
        <v>1487</v>
      </c>
      <c r="H120" s="3">
        <v>306638270</v>
      </c>
      <c r="I120" s="3">
        <v>7823</v>
      </c>
      <c r="J120" s="39">
        <v>0.97199999999999998</v>
      </c>
      <c r="K120" s="39">
        <v>2.4E-2</v>
      </c>
      <c r="L120" s="39">
        <v>4.0000000000000001E-3</v>
      </c>
      <c r="M120" s="39">
        <v>0.95799999999999996</v>
      </c>
      <c r="N120" s="39">
        <v>3.2000000000000001E-2</v>
      </c>
      <c r="O120" s="39">
        <v>3.5999999999999997E-2</v>
      </c>
      <c r="P120" s="2">
        <v>1630</v>
      </c>
      <c r="Q120" s="2">
        <v>6132</v>
      </c>
      <c r="R120" s="2">
        <v>6119</v>
      </c>
      <c r="S120" s="2">
        <v>156</v>
      </c>
      <c r="T120" s="2">
        <v>1487</v>
      </c>
      <c r="U120" s="3">
        <v>49415077</v>
      </c>
      <c r="V120" s="3">
        <v>8076</v>
      </c>
      <c r="W120" s="39">
        <v>0.99099999999999999</v>
      </c>
      <c r="X120" s="39">
        <v>5.0000000000000001E-3</v>
      </c>
      <c r="Y120" s="39">
        <v>4.0000000000000001E-3</v>
      </c>
    </row>
    <row r="121" spans="1:25" x14ac:dyDescent="0.3">
      <c r="A121" s="66">
        <v>44010</v>
      </c>
      <c r="B121" s="1" t="s">
        <v>219</v>
      </c>
      <c r="C121" s="1" t="s">
        <v>61</v>
      </c>
      <c r="D121" s="2">
        <v>179</v>
      </c>
      <c r="E121" s="2">
        <v>162</v>
      </c>
      <c r="F121" s="2">
        <v>10</v>
      </c>
      <c r="G121" s="2">
        <v>7</v>
      </c>
      <c r="H121" s="3">
        <v>164178</v>
      </c>
      <c r="I121" s="3">
        <v>1013</v>
      </c>
      <c r="J121" s="39">
        <v>0.97499999999999998</v>
      </c>
      <c r="K121" s="39">
        <v>0</v>
      </c>
      <c r="L121" s="39">
        <v>2.5000000000000001E-2</v>
      </c>
      <c r="M121" s="39">
        <v>0.90500000000000003</v>
      </c>
      <c r="N121" s="39">
        <v>5.6000000000000001E-2</v>
      </c>
      <c r="O121" s="39">
        <v>3.9E-2</v>
      </c>
      <c r="P121" s="2">
        <v>13</v>
      </c>
      <c r="Q121" s="2">
        <v>7</v>
      </c>
      <c r="R121" s="2">
        <v>12</v>
      </c>
      <c r="S121" s="2">
        <v>1</v>
      </c>
      <c r="T121" s="2">
        <v>7</v>
      </c>
      <c r="U121" s="3">
        <v>8123</v>
      </c>
      <c r="V121" s="3">
        <v>677</v>
      </c>
      <c r="W121" s="39">
        <v>1</v>
      </c>
      <c r="X121" s="39">
        <v>0</v>
      </c>
      <c r="Y121" s="39">
        <v>0</v>
      </c>
    </row>
    <row r="122" spans="1:25" x14ac:dyDescent="0.3">
      <c r="A122" s="66">
        <v>44010</v>
      </c>
      <c r="B122" s="1" t="s">
        <v>220</v>
      </c>
      <c r="C122" s="1" t="s">
        <v>7</v>
      </c>
      <c r="D122" s="2">
        <v>3913</v>
      </c>
      <c r="E122" s="2">
        <v>3448</v>
      </c>
      <c r="F122" s="2">
        <v>288</v>
      </c>
      <c r="G122" s="2">
        <v>177</v>
      </c>
      <c r="H122" s="3">
        <v>12584981</v>
      </c>
      <c r="I122" s="3">
        <v>3650</v>
      </c>
      <c r="J122" s="39">
        <v>0.95499999999999996</v>
      </c>
      <c r="K122" s="39">
        <v>1.7000000000000001E-2</v>
      </c>
      <c r="L122" s="39">
        <v>2.8000000000000001E-2</v>
      </c>
      <c r="M122" s="39">
        <v>0.88100000000000001</v>
      </c>
      <c r="N122" s="39">
        <v>7.3999999999999996E-2</v>
      </c>
      <c r="O122" s="39">
        <v>4.4999999999999998E-2</v>
      </c>
      <c r="P122" s="2">
        <v>149</v>
      </c>
      <c r="Q122" s="2">
        <v>206</v>
      </c>
      <c r="R122" s="2">
        <v>149</v>
      </c>
      <c r="S122" s="2">
        <v>29</v>
      </c>
      <c r="T122" s="2">
        <v>177</v>
      </c>
      <c r="U122" s="3">
        <v>715037</v>
      </c>
      <c r="V122" s="3">
        <v>4799</v>
      </c>
      <c r="W122" s="39">
        <v>0.879</v>
      </c>
      <c r="X122" s="39">
        <v>0.06</v>
      </c>
      <c r="Y122" s="39">
        <v>0.06</v>
      </c>
    </row>
    <row r="123" spans="1:25" x14ac:dyDescent="0.3">
      <c r="A123" s="66">
        <v>44010</v>
      </c>
      <c r="B123" s="1" t="s">
        <v>221</v>
      </c>
      <c r="C123" s="1" t="s">
        <v>35</v>
      </c>
      <c r="D123" s="2">
        <v>103</v>
      </c>
      <c r="E123" s="2">
        <v>96</v>
      </c>
      <c r="F123" s="2">
        <v>3</v>
      </c>
      <c r="G123" s="2">
        <v>4</v>
      </c>
      <c r="H123" s="3">
        <v>884350</v>
      </c>
      <c r="I123" s="3">
        <v>9212</v>
      </c>
      <c r="J123" s="39">
        <v>0.68799999999999994</v>
      </c>
      <c r="K123" s="39">
        <v>0.16700000000000001</v>
      </c>
      <c r="L123" s="39">
        <v>0.14599999999999999</v>
      </c>
      <c r="M123" s="39">
        <v>0.93200000000000005</v>
      </c>
      <c r="N123" s="39">
        <v>2.9000000000000001E-2</v>
      </c>
      <c r="O123" s="39">
        <v>3.9E-2</v>
      </c>
      <c r="P123" s="2">
        <v>11</v>
      </c>
      <c r="Q123" s="2">
        <v>5</v>
      </c>
      <c r="R123" s="2">
        <v>12</v>
      </c>
      <c r="S123" s="2">
        <v>0</v>
      </c>
      <c r="T123" s="2">
        <v>4</v>
      </c>
      <c r="U123" s="3">
        <v>106933</v>
      </c>
      <c r="V123" s="3">
        <v>8911</v>
      </c>
      <c r="W123" s="39">
        <v>0.75</v>
      </c>
      <c r="X123" s="39">
        <v>0.16700000000000001</v>
      </c>
      <c r="Y123" s="39">
        <v>8.3000000000000004E-2</v>
      </c>
    </row>
    <row r="124" spans="1:25" x14ac:dyDescent="0.3">
      <c r="A124" s="66">
        <v>44010</v>
      </c>
      <c r="B124" s="1" t="s">
        <v>222</v>
      </c>
      <c r="C124" s="1" t="s">
        <v>223</v>
      </c>
      <c r="D124" s="2">
        <v>1522</v>
      </c>
      <c r="E124" s="2">
        <v>1438</v>
      </c>
      <c r="F124" s="2">
        <v>13</v>
      </c>
      <c r="G124" s="2">
        <v>71</v>
      </c>
      <c r="H124" s="3">
        <v>13101111</v>
      </c>
      <c r="I124" s="3">
        <v>9111</v>
      </c>
      <c r="J124" s="39">
        <v>0.93500000000000005</v>
      </c>
      <c r="K124" s="39">
        <v>2.5000000000000001E-2</v>
      </c>
      <c r="L124" s="39">
        <v>0.04</v>
      </c>
      <c r="M124" s="39">
        <v>0.94499999999999995</v>
      </c>
      <c r="N124" s="39">
        <v>8.0000000000000002E-3</v>
      </c>
      <c r="O124" s="39">
        <v>4.7E-2</v>
      </c>
      <c r="P124" s="2">
        <v>68</v>
      </c>
      <c r="Q124" s="2">
        <v>87</v>
      </c>
      <c r="R124" s="2">
        <v>84</v>
      </c>
      <c r="S124" s="2">
        <v>0</v>
      </c>
      <c r="T124" s="2">
        <v>71</v>
      </c>
      <c r="U124" s="3">
        <v>784350</v>
      </c>
      <c r="V124" s="3">
        <v>9338</v>
      </c>
      <c r="W124" s="39">
        <v>0.84499999999999997</v>
      </c>
      <c r="X124" s="39">
        <v>4.8000000000000001E-2</v>
      </c>
      <c r="Y124" s="39">
        <v>0.107</v>
      </c>
    </row>
    <row r="125" spans="1:25" x14ac:dyDescent="0.3">
      <c r="A125" s="66">
        <v>44010</v>
      </c>
      <c r="B125" s="1" t="s">
        <v>224</v>
      </c>
      <c r="C125" s="1" t="s">
        <v>225</v>
      </c>
      <c r="D125" s="2">
        <v>14334</v>
      </c>
      <c r="E125" s="2">
        <v>13922</v>
      </c>
      <c r="F125" s="2">
        <v>260</v>
      </c>
      <c r="G125" s="2">
        <v>152</v>
      </c>
      <c r="H125" s="3">
        <v>109392292</v>
      </c>
      <c r="I125" s="3">
        <v>7858</v>
      </c>
      <c r="J125" s="39">
        <v>0.999</v>
      </c>
      <c r="K125" s="39">
        <v>1E-3</v>
      </c>
      <c r="L125" s="39">
        <v>0</v>
      </c>
      <c r="M125" s="39">
        <v>0.97299999999999998</v>
      </c>
      <c r="N125" s="39">
        <v>1.6E-2</v>
      </c>
      <c r="O125" s="39">
        <v>1.0999999999999999E-2</v>
      </c>
      <c r="P125" s="2">
        <v>63</v>
      </c>
      <c r="Q125" s="2">
        <v>711</v>
      </c>
      <c r="R125" s="2">
        <v>579</v>
      </c>
      <c r="S125" s="2">
        <v>43</v>
      </c>
      <c r="T125" s="2">
        <v>152</v>
      </c>
      <c r="U125" s="3">
        <v>4682110</v>
      </c>
      <c r="V125" s="3">
        <v>8087</v>
      </c>
      <c r="W125" s="39">
        <v>0.998</v>
      </c>
      <c r="X125" s="39">
        <v>2E-3</v>
      </c>
      <c r="Y125" s="39">
        <v>0</v>
      </c>
    </row>
    <row r="126" spans="1:25" x14ac:dyDescent="0.3">
      <c r="A126" s="66">
        <v>44010</v>
      </c>
      <c r="B126" s="1" t="s">
        <v>226</v>
      </c>
      <c r="C126" s="1" t="s">
        <v>227</v>
      </c>
      <c r="D126" s="2">
        <v>6075</v>
      </c>
      <c r="E126" s="2">
        <v>5859</v>
      </c>
      <c r="F126" s="2">
        <v>40</v>
      </c>
      <c r="G126" s="2">
        <v>176</v>
      </c>
      <c r="H126" s="3">
        <v>53717473</v>
      </c>
      <c r="I126" s="3">
        <v>9168</v>
      </c>
      <c r="J126" s="39">
        <v>0.91700000000000004</v>
      </c>
      <c r="K126" s="39">
        <v>4.2000000000000003E-2</v>
      </c>
      <c r="L126" s="39">
        <v>4.1000000000000002E-2</v>
      </c>
      <c r="M126" s="39">
        <v>0.96499999999999997</v>
      </c>
      <c r="N126" s="39">
        <v>6.0000000000000001E-3</v>
      </c>
      <c r="O126" s="39">
        <v>2.9000000000000001E-2</v>
      </c>
      <c r="P126" s="2">
        <v>206</v>
      </c>
      <c r="Q126" s="2">
        <v>336</v>
      </c>
      <c r="R126" s="2">
        <v>358</v>
      </c>
      <c r="S126" s="2">
        <v>8</v>
      </c>
      <c r="T126" s="2">
        <v>176</v>
      </c>
      <c r="U126" s="3">
        <v>3221804</v>
      </c>
      <c r="V126" s="3">
        <v>8999</v>
      </c>
      <c r="W126" s="39">
        <v>0.78800000000000003</v>
      </c>
      <c r="X126" s="39">
        <v>5.6000000000000001E-2</v>
      </c>
      <c r="Y126" s="39">
        <v>0.156</v>
      </c>
    </row>
    <row r="127" spans="1:25" x14ac:dyDescent="0.3">
      <c r="A127" s="66">
        <v>44010</v>
      </c>
      <c r="B127" s="1" t="s">
        <v>228</v>
      </c>
      <c r="C127" s="1" t="s">
        <v>229</v>
      </c>
      <c r="D127" s="2">
        <v>1805</v>
      </c>
      <c r="E127" s="2">
        <v>1746</v>
      </c>
      <c r="F127" s="2">
        <v>24</v>
      </c>
      <c r="G127" s="2">
        <v>0</v>
      </c>
      <c r="H127" s="3">
        <v>12957058</v>
      </c>
      <c r="I127" s="3">
        <v>7421</v>
      </c>
      <c r="J127" s="39">
        <v>0.95199999999999996</v>
      </c>
      <c r="K127" s="39">
        <v>0.04</v>
      </c>
      <c r="L127" s="39">
        <v>8.0000000000000002E-3</v>
      </c>
      <c r="M127" s="39">
        <v>0.96899999999999997</v>
      </c>
      <c r="N127" s="39">
        <v>1.2E-2</v>
      </c>
      <c r="O127" s="39">
        <v>0</v>
      </c>
      <c r="P127" s="2">
        <v>0</v>
      </c>
      <c r="Q127" s="2">
        <v>0</v>
      </c>
      <c r="R127" s="2">
        <v>0</v>
      </c>
      <c r="S127" s="2">
        <v>0</v>
      </c>
      <c r="T127" s="2">
        <v>0</v>
      </c>
      <c r="U127" s="3">
        <v>0</v>
      </c>
      <c r="V127" s="3">
        <v>0</v>
      </c>
      <c r="W127" s="39">
        <v>0</v>
      </c>
      <c r="X127" s="39">
        <v>0</v>
      </c>
      <c r="Y127" s="39">
        <v>0</v>
      </c>
    </row>
    <row r="128" spans="1:25" x14ac:dyDescent="0.3">
      <c r="A128" s="66">
        <v>44010</v>
      </c>
      <c r="B128" s="1" t="s">
        <v>234</v>
      </c>
      <c r="C128" s="1" t="s">
        <v>61</v>
      </c>
      <c r="D128" s="2">
        <v>101</v>
      </c>
      <c r="E128" s="2">
        <v>85</v>
      </c>
      <c r="F128" s="2">
        <v>3</v>
      </c>
      <c r="G128" s="2">
        <v>13</v>
      </c>
      <c r="H128" s="3">
        <v>545768</v>
      </c>
      <c r="I128" s="3">
        <v>6421</v>
      </c>
      <c r="J128" s="39">
        <v>0.68200000000000005</v>
      </c>
      <c r="K128" s="39">
        <v>5.8999999999999997E-2</v>
      </c>
      <c r="L128" s="39">
        <v>0.25900000000000001</v>
      </c>
      <c r="M128" s="39">
        <v>0.84199999999999997</v>
      </c>
      <c r="N128" s="39">
        <v>0.03</v>
      </c>
      <c r="O128" s="39">
        <v>0.129</v>
      </c>
      <c r="P128" s="2">
        <v>13</v>
      </c>
      <c r="Q128" s="2">
        <v>6</v>
      </c>
      <c r="R128" s="2">
        <v>6</v>
      </c>
      <c r="S128" s="2">
        <v>0</v>
      </c>
      <c r="T128" s="2">
        <v>13</v>
      </c>
      <c r="U128" s="3">
        <v>27832</v>
      </c>
      <c r="V128" s="3">
        <v>4639</v>
      </c>
      <c r="W128" s="39">
        <v>0.66700000000000004</v>
      </c>
      <c r="X128" s="39">
        <v>0.16700000000000001</v>
      </c>
      <c r="Y128" s="39">
        <v>0.16700000000000001</v>
      </c>
    </row>
    <row r="129" spans="1:25" x14ac:dyDescent="0.3">
      <c r="A129" s="66">
        <v>44010</v>
      </c>
      <c r="B129" s="1" t="s">
        <v>241</v>
      </c>
      <c r="C129" s="1" t="s">
        <v>242</v>
      </c>
      <c r="D129" s="2">
        <v>340</v>
      </c>
      <c r="E129" s="2">
        <v>302</v>
      </c>
      <c r="F129" s="2">
        <v>15</v>
      </c>
      <c r="G129" s="2">
        <v>23</v>
      </c>
      <c r="H129" s="3">
        <v>2374275</v>
      </c>
      <c r="I129" s="3">
        <v>7862</v>
      </c>
      <c r="J129" s="39">
        <v>0.99299999999999999</v>
      </c>
      <c r="K129" s="39">
        <v>7.0000000000000001E-3</v>
      </c>
      <c r="L129" s="39">
        <v>0</v>
      </c>
      <c r="M129" s="39">
        <v>0.88800000000000001</v>
      </c>
      <c r="N129" s="39">
        <v>4.3999999999999997E-2</v>
      </c>
      <c r="O129" s="39">
        <v>6.8000000000000005E-2</v>
      </c>
      <c r="P129" s="2">
        <v>9</v>
      </c>
      <c r="Q129" s="2">
        <v>24</v>
      </c>
      <c r="R129" s="2">
        <v>10</v>
      </c>
      <c r="S129" s="2">
        <v>0</v>
      </c>
      <c r="T129" s="2">
        <v>23</v>
      </c>
      <c r="U129" s="3">
        <v>78106</v>
      </c>
      <c r="V129" s="3">
        <v>7811</v>
      </c>
      <c r="W129" s="39">
        <v>1</v>
      </c>
      <c r="X129" s="39">
        <v>0</v>
      </c>
      <c r="Y129" s="39">
        <v>0</v>
      </c>
    </row>
    <row r="130" spans="1:25" x14ac:dyDescent="0.3">
      <c r="A130" s="66">
        <v>44010</v>
      </c>
      <c r="B130" s="1" t="s">
        <v>243</v>
      </c>
      <c r="C130" s="1" t="s">
        <v>146</v>
      </c>
      <c r="D130" s="2">
        <v>7115</v>
      </c>
      <c r="E130" s="2">
        <v>6631</v>
      </c>
      <c r="F130" s="2">
        <v>140</v>
      </c>
      <c r="G130" s="2">
        <v>0</v>
      </c>
      <c r="H130" s="3">
        <v>39133639</v>
      </c>
      <c r="I130" s="3">
        <v>5902</v>
      </c>
      <c r="J130" s="39">
        <v>0.93799999999999994</v>
      </c>
      <c r="K130" s="39">
        <v>2.4E-2</v>
      </c>
      <c r="L130" s="39">
        <v>3.7999999999999999E-2</v>
      </c>
      <c r="M130" s="39">
        <v>0.93300000000000005</v>
      </c>
      <c r="N130" s="39">
        <v>1.9E-2</v>
      </c>
      <c r="O130" s="39">
        <v>0</v>
      </c>
      <c r="P130" s="2">
        <v>0</v>
      </c>
      <c r="Q130" s="2">
        <v>0</v>
      </c>
      <c r="R130" s="2">
        <v>0</v>
      </c>
      <c r="S130" s="2">
        <v>0</v>
      </c>
      <c r="T130" s="2">
        <v>0</v>
      </c>
      <c r="U130" s="3">
        <v>0</v>
      </c>
      <c r="V130" s="3">
        <v>0</v>
      </c>
      <c r="W130" s="39">
        <v>0</v>
      </c>
      <c r="X130" s="39">
        <v>0</v>
      </c>
      <c r="Y130" s="39">
        <v>0</v>
      </c>
    </row>
    <row r="131" spans="1:25" x14ac:dyDescent="0.3">
      <c r="A131" s="66">
        <v>44010</v>
      </c>
      <c r="B131" s="1" t="s">
        <v>244</v>
      </c>
      <c r="C131" s="1" t="s">
        <v>245</v>
      </c>
      <c r="D131" s="2">
        <v>701</v>
      </c>
      <c r="E131" s="2">
        <v>678</v>
      </c>
      <c r="F131" s="2">
        <v>2</v>
      </c>
      <c r="G131" s="2">
        <v>21</v>
      </c>
      <c r="H131" s="3">
        <v>6304744</v>
      </c>
      <c r="I131" s="3">
        <v>9299</v>
      </c>
      <c r="J131" s="39">
        <v>0.98499999999999999</v>
      </c>
      <c r="K131" s="39">
        <v>4.0000000000000001E-3</v>
      </c>
      <c r="L131" s="39">
        <v>0.01</v>
      </c>
      <c r="M131" s="39">
        <v>0.96699999999999997</v>
      </c>
      <c r="N131" s="39">
        <v>3.0000000000000001E-3</v>
      </c>
      <c r="O131" s="39">
        <v>0.03</v>
      </c>
      <c r="P131" s="2">
        <v>24</v>
      </c>
      <c r="Q131" s="2">
        <v>36</v>
      </c>
      <c r="R131" s="2">
        <v>39</v>
      </c>
      <c r="S131" s="2">
        <v>0</v>
      </c>
      <c r="T131" s="2">
        <v>21</v>
      </c>
      <c r="U131" s="3">
        <v>367970</v>
      </c>
      <c r="V131" s="3">
        <v>9435</v>
      </c>
      <c r="W131" s="39">
        <v>0.97399999999999998</v>
      </c>
      <c r="X131" s="39">
        <v>0</v>
      </c>
      <c r="Y131" s="39">
        <v>2.5999999999999999E-2</v>
      </c>
    </row>
    <row r="132" spans="1:25" x14ac:dyDescent="0.3">
      <c r="A132" s="66">
        <v>44010</v>
      </c>
      <c r="B132" s="1" t="s">
        <v>246</v>
      </c>
      <c r="C132" s="1" t="s">
        <v>247</v>
      </c>
      <c r="D132" s="2">
        <v>22607</v>
      </c>
      <c r="E132" s="2">
        <v>20707</v>
      </c>
      <c r="F132" s="2">
        <v>431</v>
      </c>
      <c r="G132" s="2">
        <v>1462</v>
      </c>
      <c r="H132" s="3">
        <v>153190185</v>
      </c>
      <c r="I132" s="3">
        <v>7398</v>
      </c>
      <c r="J132" s="39">
        <v>0.96799999999999997</v>
      </c>
      <c r="K132" s="39">
        <v>1.6E-2</v>
      </c>
      <c r="L132" s="39">
        <v>1.6E-2</v>
      </c>
      <c r="M132" s="39">
        <v>0.91700000000000004</v>
      </c>
      <c r="N132" s="39">
        <v>1.7999999999999999E-2</v>
      </c>
      <c r="O132" s="39">
        <v>6.5000000000000002E-2</v>
      </c>
      <c r="P132" s="2">
        <v>1532</v>
      </c>
      <c r="Q132" s="2">
        <v>938</v>
      </c>
      <c r="R132" s="2">
        <v>911</v>
      </c>
      <c r="S132" s="2">
        <v>97</v>
      </c>
      <c r="T132" s="2">
        <v>1462</v>
      </c>
      <c r="U132" s="3">
        <v>7017238</v>
      </c>
      <c r="V132" s="3">
        <v>7703</v>
      </c>
      <c r="W132" s="39">
        <v>0.876</v>
      </c>
      <c r="X132" s="39">
        <v>1.9E-2</v>
      </c>
      <c r="Y132" s="39">
        <v>0.105</v>
      </c>
    </row>
    <row r="133" spans="1:25" x14ac:dyDescent="0.3">
      <c r="A133" s="66">
        <v>44010</v>
      </c>
      <c r="B133" s="1" t="s">
        <v>248</v>
      </c>
      <c r="C133" s="1" t="s">
        <v>35</v>
      </c>
      <c r="D133" s="2">
        <v>59</v>
      </c>
      <c r="E133" s="2">
        <v>52</v>
      </c>
      <c r="F133" s="2">
        <v>1</v>
      </c>
      <c r="G133" s="2">
        <v>6</v>
      </c>
      <c r="H133" s="3">
        <v>515500</v>
      </c>
      <c r="I133" s="3">
        <v>9913</v>
      </c>
      <c r="J133" s="39">
        <v>0.61499999999999999</v>
      </c>
      <c r="K133" s="39">
        <v>0.154</v>
      </c>
      <c r="L133" s="39">
        <v>0.23100000000000001</v>
      </c>
      <c r="M133" s="39">
        <v>0.88100000000000001</v>
      </c>
      <c r="N133" s="39">
        <v>1.7000000000000001E-2</v>
      </c>
      <c r="O133" s="39">
        <v>0.10199999999999999</v>
      </c>
      <c r="P133" s="2">
        <v>10</v>
      </c>
      <c r="Q133" s="2">
        <v>5</v>
      </c>
      <c r="R133" s="2">
        <v>9</v>
      </c>
      <c r="S133" s="2">
        <v>0</v>
      </c>
      <c r="T133" s="2">
        <v>6</v>
      </c>
      <c r="U133" s="3">
        <v>90000</v>
      </c>
      <c r="V133" s="3">
        <v>10000</v>
      </c>
      <c r="W133" s="39">
        <v>0.77800000000000002</v>
      </c>
      <c r="X133" s="39">
        <v>0.111</v>
      </c>
      <c r="Y133" s="39">
        <v>0.111</v>
      </c>
    </row>
    <row r="134" spans="1:25" x14ac:dyDescent="0.3">
      <c r="A134" s="66">
        <v>44010</v>
      </c>
      <c r="B134" s="1" t="s">
        <v>249</v>
      </c>
      <c r="C134" s="1" t="s">
        <v>250</v>
      </c>
      <c r="D134" s="2">
        <v>16336</v>
      </c>
      <c r="E134" s="2">
        <v>16163</v>
      </c>
      <c r="F134" s="2">
        <v>132</v>
      </c>
      <c r="G134" s="2">
        <v>47</v>
      </c>
      <c r="H134" s="3">
        <v>125580878</v>
      </c>
      <c r="I134" s="3">
        <v>7770</v>
      </c>
      <c r="J134" s="39">
        <v>0.995</v>
      </c>
      <c r="K134" s="39">
        <v>2E-3</v>
      </c>
      <c r="L134" s="39">
        <v>2E-3</v>
      </c>
      <c r="M134" s="39">
        <v>0.99</v>
      </c>
      <c r="N134" s="39">
        <v>8.0000000000000002E-3</v>
      </c>
      <c r="O134" s="39">
        <v>3.0000000000000001E-3</v>
      </c>
      <c r="P134" s="2">
        <v>40</v>
      </c>
      <c r="Q134" s="2">
        <v>1075</v>
      </c>
      <c r="R134" s="2">
        <v>1057</v>
      </c>
      <c r="S134" s="2">
        <v>11</v>
      </c>
      <c r="T134" s="2">
        <v>47</v>
      </c>
      <c r="U134" s="3">
        <v>8573627</v>
      </c>
      <c r="V134" s="3">
        <v>8111</v>
      </c>
      <c r="W134" s="39">
        <v>0.99099999999999999</v>
      </c>
      <c r="X134" s="39">
        <v>3.0000000000000001E-3</v>
      </c>
      <c r="Y134" s="39">
        <v>6.0000000000000001E-3</v>
      </c>
    </row>
    <row r="135" spans="1:25" x14ac:dyDescent="0.3">
      <c r="A135" s="66">
        <v>44010</v>
      </c>
      <c r="B135" s="1" t="s">
        <v>251</v>
      </c>
      <c r="C135" s="1" t="s">
        <v>104</v>
      </c>
      <c r="D135" s="2">
        <v>50</v>
      </c>
      <c r="E135" s="2">
        <v>50</v>
      </c>
      <c r="F135" s="2">
        <v>0</v>
      </c>
      <c r="G135" s="2">
        <v>0</v>
      </c>
      <c r="H135" s="3">
        <v>463264</v>
      </c>
      <c r="I135" s="3">
        <v>9265</v>
      </c>
      <c r="J135" s="39">
        <v>0.86</v>
      </c>
      <c r="K135" s="39">
        <v>0.1</v>
      </c>
      <c r="L135" s="39">
        <v>0.04</v>
      </c>
      <c r="M135" s="39">
        <v>1</v>
      </c>
      <c r="N135" s="39">
        <v>0</v>
      </c>
      <c r="O135" s="39">
        <v>0</v>
      </c>
      <c r="P135" s="2">
        <v>4</v>
      </c>
      <c r="Q135" s="2">
        <v>0</v>
      </c>
      <c r="R135" s="2">
        <v>4</v>
      </c>
      <c r="S135" s="2">
        <v>0</v>
      </c>
      <c r="T135" s="2">
        <v>0</v>
      </c>
      <c r="U135" s="3">
        <v>34538</v>
      </c>
      <c r="V135" s="3">
        <v>8635</v>
      </c>
      <c r="W135" s="39">
        <v>0.75</v>
      </c>
      <c r="X135" s="39">
        <v>0.25</v>
      </c>
      <c r="Y135" s="39">
        <v>0</v>
      </c>
    </row>
    <row r="136" spans="1:25" x14ac:dyDescent="0.3">
      <c r="A136" s="66">
        <v>44010</v>
      </c>
      <c r="B136" s="1" t="s">
        <v>252</v>
      </c>
      <c r="C136" s="1" t="s">
        <v>253</v>
      </c>
      <c r="D136" s="2">
        <v>10755</v>
      </c>
      <c r="E136" s="2">
        <v>10541</v>
      </c>
      <c r="F136" s="2">
        <v>32</v>
      </c>
      <c r="G136" s="2">
        <v>182</v>
      </c>
      <c r="H136" s="3">
        <v>84335184</v>
      </c>
      <c r="I136" s="3">
        <v>8001</v>
      </c>
      <c r="J136" s="39">
        <v>0.98199999999999998</v>
      </c>
      <c r="K136" s="39">
        <v>1.2999999999999999E-2</v>
      </c>
      <c r="L136" s="39">
        <v>5.0000000000000001E-3</v>
      </c>
      <c r="M136" s="39">
        <v>0.98</v>
      </c>
      <c r="N136" s="39">
        <v>3.0000000000000001E-3</v>
      </c>
      <c r="O136" s="39">
        <v>1.7000000000000001E-2</v>
      </c>
      <c r="P136" s="2">
        <v>215</v>
      </c>
      <c r="Q136" s="2">
        <v>703</v>
      </c>
      <c r="R136" s="2">
        <v>733</v>
      </c>
      <c r="S136" s="2">
        <v>3</v>
      </c>
      <c r="T136" s="2">
        <v>182</v>
      </c>
      <c r="U136" s="3">
        <v>6017732</v>
      </c>
      <c r="V136" s="3">
        <v>8210</v>
      </c>
      <c r="W136" s="39">
        <v>0.97</v>
      </c>
      <c r="X136" s="39">
        <v>1.2E-2</v>
      </c>
      <c r="Y136" s="39">
        <v>1.7999999999999999E-2</v>
      </c>
    </row>
    <row r="137" spans="1:25" x14ac:dyDescent="0.3">
      <c r="A137" s="66">
        <v>44010</v>
      </c>
      <c r="B137" s="1" t="s">
        <v>254</v>
      </c>
      <c r="C137" s="1" t="s">
        <v>255</v>
      </c>
      <c r="D137" s="2">
        <v>4773</v>
      </c>
      <c r="E137" s="2">
        <v>4598</v>
      </c>
      <c r="F137" s="2">
        <v>62</v>
      </c>
      <c r="G137" s="2">
        <v>113</v>
      </c>
      <c r="H137" s="3">
        <v>37361170</v>
      </c>
      <c r="I137" s="3">
        <v>8126</v>
      </c>
      <c r="J137" s="39">
        <v>0.78900000000000003</v>
      </c>
      <c r="K137" s="39">
        <v>0.16600000000000001</v>
      </c>
      <c r="L137" s="39">
        <v>4.4999999999999998E-2</v>
      </c>
      <c r="M137" s="39">
        <v>0.96699999999999997</v>
      </c>
      <c r="N137" s="39">
        <v>8.9999999999999993E-3</v>
      </c>
      <c r="O137" s="39">
        <v>2.4E-2</v>
      </c>
      <c r="P137" s="2">
        <v>105</v>
      </c>
      <c r="Q137" s="2">
        <v>295</v>
      </c>
      <c r="R137" s="2">
        <v>284</v>
      </c>
      <c r="S137" s="2">
        <v>3</v>
      </c>
      <c r="T137" s="2">
        <v>113</v>
      </c>
      <c r="U137" s="3">
        <v>2260215</v>
      </c>
      <c r="V137" s="3">
        <v>7959</v>
      </c>
      <c r="W137" s="39">
        <v>0.82699999999999996</v>
      </c>
      <c r="X137" s="39">
        <v>8.7999999999999995E-2</v>
      </c>
      <c r="Y137" s="39">
        <v>8.5000000000000006E-2</v>
      </c>
    </row>
    <row r="138" spans="1:25" x14ac:dyDescent="0.3">
      <c r="A138" s="66">
        <v>44010</v>
      </c>
      <c r="B138" s="1" t="s">
        <v>256</v>
      </c>
      <c r="C138" s="1" t="s">
        <v>166</v>
      </c>
      <c r="D138" s="2">
        <v>12796</v>
      </c>
      <c r="E138" s="2">
        <v>12522</v>
      </c>
      <c r="F138" s="2">
        <v>189</v>
      </c>
      <c r="G138" s="2">
        <v>85</v>
      </c>
      <c r="H138" s="3">
        <v>114233335</v>
      </c>
      <c r="I138" s="3">
        <v>9123</v>
      </c>
      <c r="J138" s="39">
        <v>0.95799999999999996</v>
      </c>
      <c r="K138" s="39">
        <v>3.3000000000000002E-2</v>
      </c>
      <c r="L138" s="39">
        <v>8.0000000000000002E-3</v>
      </c>
      <c r="M138" s="39">
        <v>0.97899999999999998</v>
      </c>
      <c r="N138" s="39">
        <v>1.4999999999999999E-2</v>
      </c>
      <c r="O138" s="39">
        <v>7.0000000000000001E-3</v>
      </c>
      <c r="P138" s="2">
        <v>61</v>
      </c>
      <c r="Q138" s="2">
        <v>649</v>
      </c>
      <c r="R138" s="2">
        <v>625</v>
      </c>
      <c r="S138" s="2">
        <v>0</v>
      </c>
      <c r="T138" s="2">
        <v>85</v>
      </c>
      <c r="U138" s="3">
        <v>5870601</v>
      </c>
      <c r="V138" s="3">
        <v>9393</v>
      </c>
      <c r="W138" s="39">
        <v>0.96199999999999997</v>
      </c>
      <c r="X138" s="39">
        <v>3.2000000000000001E-2</v>
      </c>
      <c r="Y138" s="39">
        <v>6.0000000000000001E-3</v>
      </c>
    </row>
    <row r="139" spans="1:25" x14ac:dyDescent="0.3">
      <c r="A139" s="66">
        <v>44010</v>
      </c>
      <c r="B139" s="1" t="s">
        <v>257</v>
      </c>
      <c r="C139" s="1" t="s">
        <v>258</v>
      </c>
      <c r="D139" s="2">
        <v>692</v>
      </c>
      <c r="E139" s="2">
        <v>596</v>
      </c>
      <c r="F139" s="2">
        <v>70</v>
      </c>
      <c r="G139" s="2">
        <v>26</v>
      </c>
      <c r="H139" s="3">
        <v>5681501</v>
      </c>
      <c r="I139" s="3">
        <v>9533</v>
      </c>
      <c r="J139" s="39">
        <v>0.77200000000000002</v>
      </c>
      <c r="K139" s="39">
        <v>0.106</v>
      </c>
      <c r="L139" s="39">
        <v>0.122</v>
      </c>
      <c r="M139" s="39">
        <v>0.86299999999999999</v>
      </c>
      <c r="N139" s="39">
        <v>0.1</v>
      </c>
      <c r="O139" s="39">
        <v>3.7999999999999999E-2</v>
      </c>
      <c r="P139" s="2">
        <v>33</v>
      </c>
      <c r="Q139" s="2">
        <v>33</v>
      </c>
      <c r="R139" s="2">
        <v>40</v>
      </c>
      <c r="S139" s="2">
        <v>0</v>
      </c>
      <c r="T139" s="2">
        <v>26</v>
      </c>
      <c r="U139" s="3">
        <v>389980</v>
      </c>
      <c r="V139" s="3">
        <v>9750</v>
      </c>
      <c r="W139" s="39">
        <v>0.75</v>
      </c>
      <c r="X139" s="39">
        <v>0.125</v>
      </c>
      <c r="Y139" s="39">
        <v>0.125</v>
      </c>
    </row>
    <row r="140" spans="1:25" x14ac:dyDescent="0.3">
      <c r="A140" s="66">
        <v>44010</v>
      </c>
      <c r="B140" s="1" t="s">
        <v>259</v>
      </c>
      <c r="C140" s="1" t="s">
        <v>258</v>
      </c>
      <c r="D140" s="2">
        <v>197</v>
      </c>
      <c r="E140" s="2">
        <v>182</v>
      </c>
      <c r="F140" s="2">
        <v>4</v>
      </c>
      <c r="G140" s="2">
        <v>11</v>
      </c>
      <c r="H140" s="3">
        <v>1712185</v>
      </c>
      <c r="I140" s="3">
        <v>9408</v>
      </c>
      <c r="J140" s="39">
        <v>0.69799999999999995</v>
      </c>
      <c r="K140" s="39">
        <v>0.17599999999999999</v>
      </c>
      <c r="L140" s="39">
        <v>0.126</v>
      </c>
      <c r="M140" s="39">
        <v>0.92900000000000005</v>
      </c>
      <c r="N140" s="39">
        <v>1.4999999999999999E-2</v>
      </c>
      <c r="O140" s="39">
        <v>5.6000000000000001E-2</v>
      </c>
      <c r="P140" s="2">
        <v>6</v>
      </c>
      <c r="Q140" s="2">
        <v>25</v>
      </c>
      <c r="R140" s="2">
        <v>19</v>
      </c>
      <c r="S140" s="2">
        <v>1</v>
      </c>
      <c r="T140" s="2">
        <v>11</v>
      </c>
      <c r="U140" s="3">
        <v>184704</v>
      </c>
      <c r="V140" s="3">
        <v>9721</v>
      </c>
      <c r="W140" s="39">
        <v>0.89500000000000002</v>
      </c>
      <c r="X140" s="39">
        <v>0</v>
      </c>
      <c r="Y140" s="39">
        <v>0.105</v>
      </c>
    </row>
    <row r="141" spans="1:25" x14ac:dyDescent="0.3">
      <c r="A141" s="66">
        <v>44010</v>
      </c>
      <c r="B141" s="1" t="s">
        <v>260</v>
      </c>
      <c r="C141" s="1" t="s">
        <v>7</v>
      </c>
      <c r="D141" s="2">
        <v>613</v>
      </c>
      <c r="E141" s="2">
        <v>593</v>
      </c>
      <c r="F141" s="2">
        <v>2</v>
      </c>
      <c r="G141" s="2">
        <v>18</v>
      </c>
      <c r="H141" s="3">
        <v>5595281</v>
      </c>
      <c r="I141" s="3">
        <v>9436</v>
      </c>
      <c r="J141" s="39">
        <v>0.997</v>
      </c>
      <c r="K141" s="39">
        <v>3.0000000000000001E-3</v>
      </c>
      <c r="L141" s="39">
        <v>0</v>
      </c>
      <c r="M141" s="39">
        <v>0.97099999999999997</v>
      </c>
      <c r="N141" s="39">
        <v>0</v>
      </c>
      <c r="O141" s="39">
        <v>2.9000000000000001E-2</v>
      </c>
      <c r="P141" s="2">
        <v>7</v>
      </c>
      <c r="Q141" s="2">
        <v>44</v>
      </c>
      <c r="R141" s="2">
        <v>33</v>
      </c>
      <c r="S141" s="2">
        <v>0</v>
      </c>
      <c r="T141" s="2">
        <v>18</v>
      </c>
      <c r="U141" s="3">
        <v>319621</v>
      </c>
      <c r="V141" s="3">
        <v>9685</v>
      </c>
      <c r="W141" s="39">
        <v>1</v>
      </c>
      <c r="X141" s="39">
        <v>0</v>
      </c>
      <c r="Y141" s="39">
        <v>0</v>
      </c>
    </row>
    <row r="142" spans="1:25" x14ac:dyDescent="0.3">
      <c r="B142" s="1"/>
      <c r="C142" s="1"/>
      <c r="D142" s="2"/>
      <c r="E142" s="2"/>
      <c r="F142" s="2"/>
      <c r="G142" s="2"/>
      <c r="H142" s="3"/>
      <c r="I142" s="3"/>
      <c r="J142" s="39"/>
      <c r="K142" s="39"/>
      <c r="L142" s="39"/>
      <c r="M142" s="39"/>
      <c r="N142" s="39"/>
      <c r="O142" s="39"/>
      <c r="P142" s="2"/>
      <c r="Q142" s="2"/>
      <c r="R142" s="2"/>
      <c r="S142" s="2"/>
      <c r="T142" s="2"/>
      <c r="U142" s="3"/>
      <c r="V142" s="3"/>
      <c r="W142" s="39"/>
      <c r="X142" s="39"/>
      <c r="Y142" s="39"/>
    </row>
    <row r="143" spans="1:25" x14ac:dyDescent="0.3">
      <c r="B143" s="1"/>
      <c r="C143" s="1"/>
      <c r="D143" s="2"/>
      <c r="E143" s="2"/>
      <c r="F143" s="2"/>
      <c r="G143" s="2"/>
      <c r="H143" s="3"/>
      <c r="I143" s="3"/>
      <c r="J143" s="39"/>
      <c r="K143" s="39"/>
      <c r="L143" s="39"/>
      <c r="M143" s="39"/>
      <c r="N143" s="39"/>
      <c r="O143" s="39"/>
      <c r="P143" s="2"/>
      <c r="Q143" s="2"/>
      <c r="R143" s="2"/>
      <c r="S143" s="2"/>
      <c r="T143" s="2"/>
      <c r="U143" s="3"/>
      <c r="V143" s="3"/>
      <c r="W143" s="39"/>
      <c r="X143" s="39"/>
      <c r="Y143" s="39"/>
    </row>
    <row r="144" spans="1:25" x14ac:dyDescent="0.3">
      <c r="B144" s="1"/>
      <c r="C144" s="1"/>
      <c r="D144" s="2"/>
      <c r="E144" s="2"/>
      <c r="F144" s="2"/>
      <c r="G144" s="2"/>
      <c r="H144" s="3"/>
      <c r="I144" s="3"/>
      <c r="J144" s="39"/>
      <c r="K144" s="39"/>
      <c r="L144" s="39"/>
      <c r="M144" s="39"/>
      <c r="N144" s="39"/>
      <c r="O144" s="39"/>
      <c r="P144" s="2"/>
      <c r="Q144" s="2"/>
      <c r="R144" s="2"/>
      <c r="S144" s="2"/>
      <c r="T144" s="2"/>
      <c r="U144" s="3"/>
      <c r="V144" s="3"/>
      <c r="W144" s="39"/>
      <c r="X144" s="39"/>
      <c r="Y144" s="39"/>
    </row>
    <row r="145" spans="2:25" x14ac:dyDescent="0.3">
      <c r="B145" s="1"/>
      <c r="C145" s="1"/>
      <c r="D145" s="2"/>
      <c r="E145" s="2"/>
      <c r="F145" s="2"/>
      <c r="G145" s="2"/>
      <c r="H145" s="3"/>
      <c r="I145" s="3"/>
      <c r="J145" s="39"/>
      <c r="K145" s="39"/>
      <c r="L145" s="39"/>
      <c r="M145" s="39"/>
      <c r="N145" s="39"/>
      <c r="O145" s="39"/>
      <c r="P145" s="2"/>
      <c r="Q145" s="2"/>
      <c r="R145" s="2"/>
      <c r="S145" s="2"/>
      <c r="T145" s="2"/>
      <c r="U145" s="3"/>
      <c r="V145" s="3"/>
      <c r="W145" s="39"/>
      <c r="X145" s="39"/>
      <c r="Y145" s="39"/>
    </row>
    <row r="146" spans="2:25" x14ac:dyDescent="0.3">
      <c r="B146" s="1"/>
      <c r="C146" s="1"/>
      <c r="D146" s="2"/>
      <c r="E146" s="2"/>
      <c r="F146" s="2"/>
      <c r="G146" s="2"/>
      <c r="H146" s="3"/>
      <c r="I146" s="3"/>
      <c r="J146" s="39"/>
      <c r="K146" s="39"/>
      <c r="L146" s="39"/>
      <c r="M146" s="39"/>
      <c r="N146" s="39"/>
      <c r="O146" s="39"/>
      <c r="P146" s="2"/>
      <c r="Q146" s="2"/>
      <c r="R146" s="2"/>
      <c r="S146" s="2"/>
      <c r="T146" s="2"/>
      <c r="U146" s="3"/>
      <c r="V146" s="3"/>
      <c r="W146" s="39"/>
      <c r="X146" s="39"/>
      <c r="Y146" s="39"/>
    </row>
    <row r="147" spans="2:25" x14ac:dyDescent="0.3">
      <c r="B147" s="1"/>
      <c r="C147" s="1"/>
      <c r="D147" s="2"/>
      <c r="E147" s="2"/>
      <c r="F147" s="2"/>
      <c r="G147" s="2"/>
      <c r="H147" s="3"/>
      <c r="I147" s="3"/>
      <c r="J147" s="39"/>
      <c r="K147" s="39"/>
      <c r="L147" s="39"/>
      <c r="M147" s="39"/>
      <c r="N147" s="39"/>
      <c r="O147" s="39"/>
      <c r="P147" s="2"/>
      <c r="Q147" s="2"/>
      <c r="R147" s="2"/>
      <c r="S147" s="2"/>
      <c r="T147" s="2"/>
      <c r="U147" s="3"/>
      <c r="V147" s="3"/>
      <c r="W147" s="39"/>
      <c r="X147" s="39"/>
      <c r="Y147" s="39"/>
    </row>
    <row r="148" spans="2:25" x14ac:dyDescent="0.3">
      <c r="B148" s="1"/>
      <c r="C148" s="1"/>
      <c r="D148" s="2"/>
      <c r="E148" s="2"/>
      <c r="F148" s="2"/>
      <c r="G148" s="2"/>
      <c r="H148" s="3"/>
      <c r="I148" s="3"/>
      <c r="J148" s="39"/>
      <c r="K148" s="39"/>
      <c r="L148" s="39"/>
      <c r="M148" s="39"/>
      <c r="N148" s="39"/>
      <c r="O148" s="39"/>
      <c r="P148" s="2"/>
      <c r="Q148" s="2"/>
      <c r="R148" s="2"/>
      <c r="S148" s="2"/>
      <c r="T148" s="2"/>
      <c r="U148" s="3"/>
      <c r="V148" s="3"/>
      <c r="W148" s="39"/>
      <c r="X148" s="39"/>
      <c r="Y148" s="39"/>
    </row>
    <row r="149" spans="2:25" x14ac:dyDescent="0.3">
      <c r="B149" s="1"/>
      <c r="C149" s="1"/>
      <c r="D149" s="2"/>
      <c r="E149" s="2"/>
      <c r="F149" s="2"/>
      <c r="G149" s="2"/>
      <c r="H149" s="3"/>
      <c r="I149" s="3"/>
      <c r="J149" s="39"/>
      <c r="K149" s="39"/>
      <c r="L149" s="39"/>
      <c r="M149" s="39"/>
      <c r="N149" s="39"/>
      <c r="O149" s="39"/>
      <c r="P149" s="2"/>
      <c r="Q149" s="2"/>
      <c r="R149" s="2"/>
      <c r="S149" s="2"/>
      <c r="T149" s="2"/>
      <c r="U149" s="3"/>
      <c r="V149" s="3"/>
      <c r="W149" s="39"/>
      <c r="X149" s="39"/>
      <c r="Y149" s="39"/>
    </row>
    <row r="150" spans="2:25" x14ac:dyDescent="0.3">
      <c r="B150" s="1"/>
      <c r="C150" s="1"/>
      <c r="D150" s="2"/>
      <c r="E150" s="2"/>
      <c r="F150" s="2"/>
      <c r="G150" s="2"/>
      <c r="H150" s="3"/>
      <c r="I150" s="3"/>
      <c r="J150" s="39"/>
      <c r="K150" s="39"/>
      <c r="L150" s="39"/>
      <c r="M150" s="39"/>
      <c r="N150" s="39"/>
      <c r="O150" s="39"/>
      <c r="P150" s="2"/>
      <c r="Q150" s="2"/>
      <c r="R150" s="2"/>
      <c r="S150" s="2"/>
      <c r="T150" s="2"/>
      <c r="U150" s="3"/>
      <c r="V150" s="3"/>
      <c r="W150" s="39"/>
      <c r="X150" s="39"/>
      <c r="Y150" s="39"/>
    </row>
    <row r="151" spans="2:25" x14ac:dyDescent="0.3">
      <c r="B151" s="1"/>
      <c r="C151" s="1"/>
      <c r="D151" s="2"/>
      <c r="E151" s="2"/>
      <c r="F151" s="2"/>
      <c r="G151" s="2"/>
      <c r="H151" s="3"/>
      <c r="I151" s="3"/>
      <c r="J151" s="39"/>
      <c r="K151" s="39"/>
      <c r="L151" s="39"/>
      <c r="M151" s="39"/>
      <c r="N151" s="39"/>
      <c r="O151" s="39"/>
      <c r="P151" s="2"/>
      <c r="Q151" s="2"/>
      <c r="R151" s="2"/>
      <c r="S151" s="2"/>
      <c r="T151" s="2"/>
      <c r="U151" s="3"/>
      <c r="V151" s="3"/>
      <c r="W151" s="39"/>
      <c r="X151" s="39"/>
      <c r="Y151" s="39"/>
    </row>
    <row r="152" spans="2:25" x14ac:dyDescent="0.3">
      <c r="B152" s="1"/>
      <c r="C152" s="1"/>
      <c r="D152" s="2"/>
      <c r="E152" s="2"/>
      <c r="F152" s="2"/>
      <c r="G152" s="2"/>
      <c r="H152" s="3"/>
      <c r="I152" s="3"/>
      <c r="J152" s="39"/>
      <c r="K152" s="39"/>
      <c r="L152" s="39"/>
      <c r="M152" s="39"/>
      <c r="N152" s="39"/>
      <c r="O152" s="39"/>
      <c r="P152" s="2"/>
      <c r="Q152" s="2"/>
      <c r="R152" s="2"/>
      <c r="S152" s="2"/>
      <c r="T152" s="2"/>
      <c r="U152" s="3"/>
      <c r="V152" s="3"/>
      <c r="W152" s="39"/>
      <c r="X152" s="39"/>
      <c r="Y152" s="39"/>
    </row>
    <row r="153" spans="2:25" x14ac:dyDescent="0.3">
      <c r="B153" s="1"/>
      <c r="C153" s="1"/>
      <c r="D153" s="2"/>
      <c r="E153" s="2"/>
      <c r="F153" s="2"/>
      <c r="G153" s="2"/>
      <c r="H153" s="3"/>
      <c r="I153" s="3"/>
      <c r="J153" s="39"/>
      <c r="K153" s="39"/>
      <c r="L153" s="39"/>
      <c r="M153" s="39"/>
      <c r="N153" s="39"/>
      <c r="O153" s="39"/>
      <c r="P153" s="2"/>
      <c r="Q153" s="2"/>
      <c r="R153" s="2"/>
      <c r="S153" s="2"/>
      <c r="T153" s="2"/>
      <c r="U153" s="3"/>
      <c r="V153" s="3"/>
      <c r="W153" s="39"/>
      <c r="X153" s="39"/>
      <c r="Y153" s="39"/>
    </row>
    <row r="154" spans="2:25" x14ac:dyDescent="0.3">
      <c r="B154" s="1"/>
      <c r="C154" s="1"/>
      <c r="D154" s="2"/>
      <c r="E154" s="2"/>
      <c r="F154" s="2"/>
      <c r="G154" s="2"/>
      <c r="H154" s="3"/>
      <c r="I154" s="3"/>
      <c r="J154" s="39"/>
      <c r="K154" s="39"/>
      <c r="L154" s="39"/>
      <c r="M154" s="39"/>
      <c r="N154" s="39"/>
      <c r="O154" s="39"/>
      <c r="P154" s="2"/>
      <c r="Q154" s="2"/>
      <c r="R154" s="2"/>
      <c r="S154" s="2"/>
      <c r="T154" s="2"/>
      <c r="U154" s="3"/>
      <c r="V154" s="3"/>
      <c r="W154" s="39"/>
      <c r="X154" s="39"/>
      <c r="Y154" s="39"/>
    </row>
    <row r="155" spans="2:25" x14ac:dyDescent="0.3">
      <c r="B155" s="1"/>
      <c r="C155" s="1"/>
      <c r="D155" s="2"/>
      <c r="E155" s="2"/>
      <c r="F155" s="2"/>
      <c r="G155" s="2"/>
      <c r="H155" s="3"/>
      <c r="I155" s="3"/>
      <c r="J155" s="39"/>
      <c r="K155" s="39"/>
      <c r="L155" s="39"/>
      <c r="M155" s="39"/>
      <c r="N155" s="39"/>
      <c r="O155" s="39"/>
      <c r="P155" s="2"/>
      <c r="Q155" s="2"/>
      <c r="R155" s="2"/>
      <c r="S155" s="2"/>
      <c r="T155" s="2"/>
      <c r="U155" s="3"/>
      <c r="V155" s="3"/>
      <c r="W155" s="39"/>
      <c r="X155" s="39"/>
      <c r="Y155" s="39"/>
    </row>
    <row r="156" spans="2:25" x14ac:dyDescent="0.3">
      <c r="B156" s="1"/>
      <c r="C156" s="1"/>
      <c r="D156" s="2"/>
      <c r="E156" s="2"/>
      <c r="F156" s="2"/>
      <c r="G156" s="2"/>
      <c r="H156" s="3"/>
      <c r="I156" s="3"/>
      <c r="J156" s="39"/>
      <c r="K156" s="39"/>
      <c r="L156" s="39"/>
      <c r="M156" s="39"/>
      <c r="N156" s="39"/>
      <c r="O156" s="39"/>
      <c r="P156" s="2"/>
      <c r="Q156" s="2"/>
      <c r="R156" s="2"/>
      <c r="S156" s="2"/>
      <c r="T156" s="2"/>
      <c r="U156" s="3"/>
      <c r="V156" s="3"/>
      <c r="W156" s="39"/>
      <c r="X156" s="39"/>
      <c r="Y156" s="39"/>
    </row>
    <row r="157" spans="2:25" x14ac:dyDescent="0.3">
      <c r="B157" s="1"/>
      <c r="C157" s="1"/>
      <c r="D157" s="2"/>
      <c r="E157" s="2"/>
      <c r="F157" s="2"/>
      <c r="G157" s="2"/>
      <c r="H157" s="3"/>
      <c r="I157" s="3"/>
      <c r="J157" s="39"/>
      <c r="K157" s="39"/>
      <c r="L157" s="39"/>
      <c r="M157" s="39"/>
      <c r="N157" s="39"/>
      <c r="O157" s="39"/>
      <c r="P157" s="2"/>
      <c r="Q157" s="2"/>
      <c r="R157" s="2"/>
      <c r="S157" s="2"/>
      <c r="T157" s="2"/>
      <c r="U157" s="3"/>
      <c r="V157" s="3"/>
      <c r="W157" s="39"/>
      <c r="X157" s="39"/>
      <c r="Y157" s="39"/>
    </row>
    <row r="158" spans="2:25" x14ac:dyDescent="0.3">
      <c r="B158" s="1"/>
      <c r="C158" s="1"/>
      <c r="D158" s="2"/>
      <c r="E158" s="2"/>
      <c r="F158" s="2"/>
      <c r="G158" s="2"/>
      <c r="H158" s="3"/>
      <c r="I158" s="3"/>
      <c r="J158" s="39"/>
      <c r="K158" s="39"/>
      <c r="L158" s="39"/>
      <c r="M158" s="39"/>
      <c r="N158" s="39"/>
      <c r="O158" s="39"/>
      <c r="P158" s="2"/>
      <c r="Q158" s="2"/>
      <c r="R158" s="2"/>
      <c r="S158" s="2"/>
      <c r="T158" s="2"/>
      <c r="U158" s="3"/>
      <c r="V158" s="3"/>
      <c r="W158" s="39"/>
      <c r="X158" s="39"/>
      <c r="Y158" s="39"/>
    </row>
    <row r="159" spans="2:25" x14ac:dyDescent="0.3">
      <c r="B159" s="1"/>
      <c r="C159" s="1"/>
      <c r="D159" s="2"/>
      <c r="E159" s="2"/>
      <c r="F159" s="2"/>
      <c r="G159" s="2"/>
      <c r="H159" s="3"/>
      <c r="I159" s="3"/>
      <c r="J159" s="39"/>
      <c r="K159" s="39"/>
      <c r="L159" s="39"/>
      <c r="M159" s="39"/>
      <c r="N159" s="39"/>
      <c r="O159" s="39"/>
      <c r="P159" s="2"/>
      <c r="Q159" s="2"/>
      <c r="R159" s="2"/>
      <c r="S159" s="2"/>
      <c r="T159" s="2"/>
      <c r="U159" s="3"/>
      <c r="V159" s="3"/>
      <c r="W159" s="39"/>
      <c r="X159" s="39"/>
      <c r="Y159" s="39"/>
    </row>
  </sheetData>
  <sheetProtection algorithmName="SHA-256" hashValue="hCoKBQG5uRdIsmNct5Rfb21oUYZ4sLbJZ8syIrN197s=" saltValue="wSQSKcQPpTn/JRT2LjiUAA==" spinCount="100000" sheet="1" objects="1" scenarios="1"/>
  <autoFilter ref="A1:Y122" xr:uid="{00000000-0009-0000-0000-000004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8aef97a4-ded2-4e4a-9fbc-e666dae3ecd2" ContentTypeId="0x0101008CA7A4F8331B45C7B0D3158B4994D0CA02" PreviousValue="false"/>
</file>

<file path=customXml/item2.xml><?xml version="1.0" encoding="utf-8"?>
<ct:contentTypeSchema xmlns:ct="http://schemas.microsoft.com/office/2006/metadata/contentType" xmlns:ma="http://schemas.microsoft.com/office/2006/metadata/properties/metaAttributes" ct:_="" ma:_="" ma:contentTypeName="Standard Content" ma:contentTypeID="0x0101008CA7A4F8331B45C7B0D3158B4994D0CA0200BD2A692CFD66A941B2B82EF45B0E040E" ma:contentTypeVersion="22" ma:contentTypeDescription="Create a new document." ma:contentTypeScope="" ma:versionID="0d455c741b6015f1f8bfec7c4d7a5490">
  <xsd:schema xmlns:xsd="http://www.w3.org/2001/XMLSchema" xmlns:xs="http://www.w3.org/2001/XMLSchema" xmlns:p="http://schemas.microsoft.com/office/2006/metadata/properties" xmlns:ns1="814d62cb-2db6-4c25-ab62-b9075facbc11" targetNamespace="http://schemas.microsoft.com/office/2006/metadata/properties" ma:root="true" ma:fieldsID="932e2b43991d8cf04da7b18cbb69eaa4" ns1:_="">
    <xsd:import namespace="814d62cb-2db6-4c25-ab62-b9075facbc11"/>
    <xsd:element name="properties">
      <xsd:complexType>
        <xsd:sequence>
          <xsd:element name="documentManagement">
            <xsd:complexType>
              <xsd:all>
                <xsd:element ref="ns1:_dlc_DocIdUrl" minOccurs="0"/>
                <xsd:element ref="ns1:APRADescription" minOccurs="0"/>
                <xsd:element ref="ns1:APRAActivityID" minOccurs="0"/>
                <xsd:element ref="ns1:APRASecurityClassification"/>
                <xsd:element ref="ns1:APRAKeywords" minOccurs="0"/>
                <xsd:element ref="ns1:APRADate" minOccurs="0"/>
                <xsd:element ref="ns1:APRAOwner" minOccurs="0"/>
                <xsd:element ref="ns1:APRAApprovedBy" minOccurs="0"/>
                <xsd:element ref="ns1:APRAApprovalDate" minOccurs="0"/>
                <xsd:element ref="ns1:APRAEntityID" minOccurs="0"/>
                <xsd:element ref="ns1:APRAEntityName" minOccurs="0"/>
                <xsd:element ref="ns1:Received" minOccurs="0"/>
                <xsd:element ref="ns1:From-Address" minOccurs="0"/>
                <xsd:element ref="ns1:To-Address" minOccurs="0"/>
                <xsd:element ref="ns1:Attachment" minOccurs="0"/>
                <xsd:element ref="ns1:Conversation" minOccurs="0"/>
                <xsd:element ref="ns1:APRADocScanCheck" minOccurs="0"/>
                <xsd:element ref="ns1:j163382b748246d3b6e7caae71dbeeb0" minOccurs="0"/>
                <xsd:element ref="ns1:f284b4f8578a44cfae4f67a86df81119" minOccurs="0"/>
                <xsd:element ref="ns1:_dlc_DocIdPersistId" minOccurs="0"/>
                <xsd:element ref="ns1:i05115a133414b4dabee2531e4b46b67" minOccurs="0"/>
                <xsd:element ref="ns1:h67caa35a4114acd8e15fe89b3f29f9e" minOccurs="0"/>
                <xsd:element ref="ns1:pa005173035e41c3986b37b8e650f3ef" minOccurs="0"/>
                <xsd:element ref="ns1:p10c80fc2da942ae8f2ea9b33b6ea0ba" minOccurs="0"/>
                <xsd:element ref="ns1:ka2715b9eb154114a4f57d7fbf82ec75" minOccurs="0"/>
                <xsd:element ref="ns1:TaxCatchAll" minOccurs="0"/>
                <xsd:element ref="ns1:i08e72d8ce2b4ffa9361f9f4e0a63abc" minOccurs="0"/>
                <xsd:element ref="ns1:TaxCatchAllLabel" minOccurs="0"/>
                <xsd:element ref="ns1:ic4067bd02f14cf3a95ad35878404a71" minOccurs="0"/>
                <xsd:element ref="ns1:l003ee8eff60461aa1bd0027aba92ea4" minOccurs="0"/>
                <xsd:element ref="ns1:b37d8d7e823543f58f89056343a9035c" minOccurs="0"/>
                <xsd:element ref="ns1:_dlc_DocId" minOccurs="0"/>
                <xsd:element ref="ns1:aa36a5a650d54f768f171f4d17b8b238" minOccurs="0"/>
                <xsd:element ref="ns1:j724204a644741eb9f777fcb03fe8840" minOccurs="0"/>
                <xsd:element ref="ns1:m2df5fdf6d1643b4a596982762bb3d00" minOccurs="0"/>
                <xsd:element ref="ns1:k4bcc0d734474fea9fb713d9c415b4b0" minOccurs="0"/>
                <xsd:element ref="ns1:d9a849fd1b8e46ada0321eb0681a10ee" minOccurs="0"/>
                <xsd:element ref="ns1:APRAMeetingDate" minOccurs="0"/>
                <xsd:element ref="ns1:APRAMeeting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d62cb-2db6-4c25-ab62-b9075facbc11" elementFormDefault="qualified">
    <xsd:import namespace="http://schemas.microsoft.com/office/2006/documentManagement/types"/>
    <xsd:import namespace="http://schemas.microsoft.com/office/infopath/2007/PartnerControls"/>
    <xsd:element name="_dlc_DocIdUrl" ma:index="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APRADescription" ma:index="3" nillable="true" ma:displayName="Description" ma:internalName="APRADescription" ma:readOnly="false">
      <xsd:simpleType>
        <xsd:restriction base="dms:Note"/>
      </xsd:simpleType>
    </xsd:element>
    <xsd:element name="APRAActivityID" ma:index="4" nillable="true" ma:displayName="Activity ID" ma:internalName="APRAActivityID" ma:readOnly="false">
      <xsd:simpleType>
        <xsd:restriction base="dms:Text"/>
      </xsd:simpleType>
    </xsd:element>
    <xsd:element name="APRASecurityClassification" ma:index="8" ma:displayName="Security classification" ma:default="DLM: For Official Use Only" ma:hidden="true" ma:internalName="APRASecurityClassification" ma:readOnly="false">
      <xsd:simpleType>
        <xsd:restriction base="dms:Choice">
          <xsd:enumeration value="UNCLASSIFIED"/>
          <xsd:enumeration value="DLM: For Official Use Only"/>
          <xsd:enumeration value="DLM: Sensitive"/>
          <xsd:enumeration value="DLM: Sensitive: Legal"/>
          <xsd:enumeration value="DLM: Sensitive: Personal"/>
          <xsd:enumeration value="PROTECTED"/>
          <xsd:enumeration value="PROTECTED: Sensitive: Cabinet"/>
          <xsd:enumeration value="UNOFFICIAL"/>
        </xsd:restriction>
      </xsd:simpleType>
    </xsd:element>
    <xsd:element name="APRAKeywords" ma:index="16" nillable="true" ma:displayName="Keywords" ma:internalName="APRAKeywords" ma:readOnly="false">
      <xsd:simpleType>
        <xsd:restriction base="dms:Text"/>
      </xsd:simpleType>
    </xsd:element>
    <xsd:element name="APRADate" ma:index="18" nillable="true" ma:displayName="Date" ma:format="DateOnly" ma:internalName="APRADate" ma:readOnly="false">
      <xsd:simpleType>
        <xsd:restriction base="dms:DateTime"/>
      </xsd:simpleType>
    </xsd:element>
    <xsd:element name="APRAOwner" ma:index="21" nillable="true" ma:displayName="Owner" ma:list="UserInfo" ma:internalName="APRA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edBy" ma:index="22" nillable="true" ma:displayName="Approved by" ma:list="UserInfo" ma:internalName="APRAApprovedBy"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alDate" ma:index="23" nillable="true" ma:displayName="Approval date" ma:format="DateOnly" ma:internalName="APRAApprovalDate" ma:readOnly="false">
      <xsd:simpleType>
        <xsd:restriction base="dms:DateTime"/>
      </xsd:simpleType>
    </xsd:element>
    <xsd:element name="APRAEntityID" ma:index="24" nillable="true" ma:displayName="Entity ID" ma:internalName="APRAEntityID" ma:readOnly="true">
      <xsd:simpleType>
        <xsd:restriction base="dms:Text"/>
      </xsd:simpleType>
    </xsd:element>
    <xsd:element name="APRAEntityName" ma:index="25" nillable="true" ma:displayName="Entity name" ma:internalName="APRAEntityName" ma:readOnly="true">
      <xsd:simpleType>
        <xsd:restriction base="dms:Text"/>
      </xsd:simpleType>
    </xsd:element>
    <xsd:element name="Received" ma:index="28" nillable="true" ma:displayName="Received" ma:format="DateTime" ma:internalName="Received" ma:readOnly="true">
      <xsd:simpleType>
        <xsd:restriction base="dms:DateTime"/>
      </xsd:simpleType>
    </xsd:element>
    <xsd:element name="From-Address" ma:index="29" nillable="true" ma:displayName="From-Address" ma:internalName="From_x002d_Address" ma:readOnly="true">
      <xsd:simpleType>
        <xsd:restriction base="dms:Text"/>
      </xsd:simpleType>
    </xsd:element>
    <xsd:element name="To-Address" ma:index="30" nillable="true" ma:displayName="To-Address" ma:internalName="To_x002d_Address" ma:readOnly="true">
      <xsd:simpleType>
        <xsd:restriction base="dms:Text"/>
      </xsd:simpleType>
    </xsd:element>
    <xsd:element name="Attachment" ma:index="31" nillable="true" ma:displayName="Attachment" ma:internalName="Attachment" ma:readOnly="true">
      <xsd:simpleType>
        <xsd:restriction base="dms:Boolean"/>
      </xsd:simpleType>
    </xsd:element>
    <xsd:element name="Conversation" ma:index="32" nillable="true" ma:displayName="Conversation" ma:internalName="Conversation" ma:readOnly="true">
      <xsd:simpleType>
        <xsd:restriction base="dms:Text"/>
      </xsd:simpleType>
    </xsd:element>
    <xsd:element name="APRADocScanCheck" ma:index="33" nillable="true" ma:displayName="Scanned document checked" ma:default="0" ma:internalName="APRADocScanCheck" ma:readOnly="false">
      <xsd:simpleType>
        <xsd:restriction base="dms:Boolean"/>
      </xsd:simpleType>
    </xsd:element>
    <xsd:element name="j163382b748246d3b6e7caae71dbeeb0" ma:index="34" ma:taxonomy="true" ma:internalName="j163382b748246d3b6e7caae71dbeeb0" ma:taxonomyFieldName="APRAStatus" ma:displayName="Status" ma:readOnly="false" ma:default="1;#Draft|0e1556d2-3fe8-443a-ada7-3620563b46b3" ma:fieldId="{3163382b-7482-46d3-b6e7-caae71dbeeb0}" ma:sspId="8aef97a4-ded2-4e4a-9fbc-e666dae3ecd2" ma:termSetId="7eb4e65e-417b-4c63-9676-ecbbffa46ffa" ma:anchorId="00000000-0000-0000-0000-000000000000" ma:open="false" ma:isKeyword="false">
      <xsd:complexType>
        <xsd:sequence>
          <xsd:element ref="pc:Terms" minOccurs="0" maxOccurs="1"/>
        </xsd:sequence>
      </xsd:complexType>
    </xsd:element>
    <xsd:element name="f284b4f8578a44cfae4f67a86df81119" ma:index="35" nillable="true" ma:taxonomy="true" ma:internalName="f284b4f8578a44cfae4f67a86df81119" ma:taxonomyFieldName="APRAReportingGroup" ma:displayName="Reporting group" ma:readOnly="true" ma:fieldId="{f284b4f8-578a-44cf-ae4f-67a86df81119}" ma:sspId="8aef97a4-ded2-4e4a-9fbc-e666dae3ecd2" ma:termSetId="c09f06e2-9097-495c-bd1d-5eef1197c3cb" ma:anchorId="00000000-0000-0000-0000-000000000000" ma:open="false" ma:isKeyword="false">
      <xsd:complexType>
        <xsd:sequence>
          <xsd:element ref="pc:Terms" minOccurs="0" maxOccurs="1"/>
        </xsd:sequence>
      </xsd:complexType>
    </xsd:element>
    <xsd:element name="_dlc_DocIdPersistId" ma:index="37" nillable="true" ma:displayName="Persist ID" ma:description="Keep ID on add." ma:hidden="true" ma:internalName="_dlc_DocIdPersistId" ma:readOnly="true">
      <xsd:simpleType>
        <xsd:restriction base="dms:Boolean"/>
      </xsd:simpleType>
    </xsd:element>
    <xsd:element name="i05115a133414b4dabee2531e4b46b67" ma:index="39" ma:taxonomy="true" ma:internalName="i05115a133414b4dabee2531e4b46b67" ma:taxonomyFieldName="APRAActivity" ma:displayName="Activity" ma:readOnly="false" ma:fieldId="{205115a1-3341-4b4d-abee-2531e4b46b67}" ma:taxonomyMulti="true" ma:sspId="8aef97a4-ded2-4e4a-9fbc-e666dae3ecd2" ma:termSetId="0a2aee47-fbed-4b43-b934-0547b3421a87" ma:anchorId="00000000-0000-0000-0000-000000000000" ma:open="false" ma:isKeyword="false">
      <xsd:complexType>
        <xsd:sequence>
          <xsd:element ref="pc:Terms" minOccurs="0" maxOccurs="1"/>
        </xsd:sequence>
      </xsd:complexType>
    </xsd:element>
    <xsd:element name="h67caa35a4114acd8e15fe89b3f29f9e" ma:index="40" ma:taxonomy="true" ma:internalName="h67caa35a4114acd8e15fe89b3f29f9e" ma:taxonomyFieldName="APRADocumentType" ma:displayName="Document type" ma:readOnly="false" ma:fieldId="{167caa35-a411-4acd-8e15-fe89b3f29f9e}" ma:taxonomyMulti="true" ma:sspId="8aef97a4-ded2-4e4a-9fbc-e666dae3ecd2" ma:termSetId="af1c35f7-5763-4cde-bc1a-b0c7e164f1eb" ma:anchorId="00000000-0000-0000-0000-000000000000" ma:open="false" ma:isKeyword="false">
      <xsd:complexType>
        <xsd:sequence>
          <xsd:element ref="pc:Terms" minOccurs="0" maxOccurs="1"/>
        </xsd:sequence>
      </xsd:complexType>
    </xsd:element>
    <xsd:element name="pa005173035e41c3986b37b8e650f3ef" ma:index="41" nillable="true" ma:taxonomy="true" ma:internalName="pa005173035e41c3986b37b8e650f3ef" ma:taxonomyFieldName="APRAExternalOrganisation" ma:displayName="External organisation" ma:readOnly="false" ma:fieldId="{9a005173-035e-41c3-986b-37b8e650f3ef}" ma:taxonomyMulti="true" ma:sspId="8aef97a4-ded2-4e4a-9fbc-e666dae3ecd2" ma:termSetId="8f5dd4ac-0a4b-4ffd-a2d2-a2e85755e1cd" ma:anchorId="00000000-0000-0000-0000-000000000000" ma:open="false" ma:isKeyword="false">
      <xsd:complexType>
        <xsd:sequence>
          <xsd:element ref="pc:Terms" minOccurs="0" maxOccurs="1"/>
        </xsd:sequence>
      </xsd:complexType>
    </xsd:element>
    <xsd:element name="p10c80fc2da942ae8f2ea9b33b6ea0ba" ma:index="43" nillable="true" ma:taxonomy="true" ma:internalName="p10c80fc2da942ae8f2ea9b33b6ea0ba" ma:taxonomyFieldName="APRACostCentre" ma:displayName="Cost Centre/Team" ma:readOnly="false" ma:fieldId="{910c80fc-2da9-42ae-8f2e-a9b33b6ea0ba}" ma:taxonomyMulti="true" ma:sspId="8aef97a4-ded2-4e4a-9fbc-e666dae3ecd2" ma:termSetId="f265c3b6-05fc-4e2c-ba60-4d4988c2d861" ma:anchorId="00000000-0000-0000-0000-000000000000" ma:open="false" ma:isKeyword="false">
      <xsd:complexType>
        <xsd:sequence>
          <xsd:element ref="pc:Terms" minOccurs="0" maxOccurs="1"/>
        </xsd:sequence>
      </xsd:complexType>
    </xsd:element>
    <xsd:element name="ka2715b9eb154114a4f57d7fbf82ec75" ma:index="45" nillable="true" ma:taxonomy="true" ma:internalName="ka2715b9eb154114a4f57d7fbf82ec75" ma:taxonomyFieldName="APRAPeriod" ma:displayName="Period" ma:readOnly="false" ma:fieldId="{4a2715b9-eb15-4114-a4f5-7d7fbf82ec75}" ma:taxonomyMulti="true" ma:sspId="8aef97a4-ded2-4e4a-9fbc-e666dae3ecd2" ma:termSetId="1a5cf56a-d80d-4891-bac9-68519ce5a3ac" ma:anchorId="00000000-0000-0000-0000-000000000000" ma:open="false" ma:isKeyword="false">
      <xsd:complexType>
        <xsd:sequence>
          <xsd:element ref="pc:Terms" minOccurs="0" maxOccurs="1"/>
        </xsd:sequence>
      </xsd:complexType>
    </xsd:element>
    <xsd:element name="TaxCatchAll" ma:index="46" nillable="true" ma:displayName="Taxonomy Catch All Column" ma:hidden="true" ma:list="{daec4cee-bc29-40dd-9633-3369b11337a8}" ma:internalName="TaxCatchAll" ma:showField="CatchAllData"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08e72d8ce2b4ffa9361f9f4e0a63abc" ma:index="47" nillable="true" ma:taxonomy="true" ma:internalName="i08e72d8ce2b4ffa9361f9f4e0a63abc" ma:taxonomyFieldName="APRAYear" ma:displayName="Year" ma:readOnly="false" ma:fieldId="{208e72d8-ce2b-4ffa-9361-f9f4e0a63abc}" ma:taxonomyMulti="true" ma:sspId="8aef97a4-ded2-4e4a-9fbc-e666dae3ecd2" ma:termSetId="b4e5147a-ac61-437a-b431-73cf5e3f50b4" ma:anchorId="00000000-0000-0000-0000-000000000000" ma:open="false" ma:isKeyword="false">
      <xsd:complexType>
        <xsd:sequence>
          <xsd:element ref="pc:Terms" minOccurs="0" maxOccurs="1"/>
        </xsd:sequence>
      </xsd:complexType>
    </xsd:element>
    <xsd:element name="TaxCatchAllLabel" ma:index="48" nillable="true" ma:displayName="Taxonomy Catch All Column1" ma:hidden="true" ma:list="{daec4cee-bc29-40dd-9633-3369b11337a8}" ma:internalName="TaxCatchAllLabel" ma:readOnly="true" ma:showField="CatchAllDataLabel"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c4067bd02f14cf3a95ad35878404a71" ma:index="49" nillable="true" ma:taxonomy="true" ma:internalName="ic4067bd02f14cf3a95ad35878404a71" ma:taxonomyFieldName="APRAIRTR" ma:displayName="Industry risk/thematic review" ma:readOnly="false" ma:fieldId="{2c4067bd-02f1-4cf3-a95a-d35878404a71}" ma:taxonomyMulti="true" ma:sspId="8aef97a4-ded2-4e4a-9fbc-e666dae3ecd2" ma:termSetId="6721df7c-916a-435f-a198-7feb96db3976" ma:anchorId="00000000-0000-0000-0000-000000000000" ma:open="false" ma:isKeyword="false">
      <xsd:complexType>
        <xsd:sequence>
          <xsd:element ref="pc:Terms" minOccurs="0" maxOccurs="1"/>
        </xsd:sequence>
      </xsd:complexType>
    </xsd:element>
    <xsd:element name="l003ee8eff60461aa1bd0027aba92ea4" ma:index="50" nillable="true" ma:taxonomy="true" ma:internalName="l003ee8eff60461aa1bd0027aba92ea4" ma:taxonomyFieldName="APRAIndustry" ma:displayName="Industry/Sector" ma:readOnly="false" ma:fieldId="{5003ee8e-ff60-461a-a1bd-0027aba92ea4}" ma:taxonomyMulti="true" ma:sspId="8aef97a4-ded2-4e4a-9fbc-e666dae3ecd2" ma:termSetId="d46a36ff-b81c-47a6-84c2-b6a574ca6a5d" ma:anchorId="00000000-0000-0000-0000-000000000000" ma:open="false" ma:isKeyword="false">
      <xsd:complexType>
        <xsd:sequence>
          <xsd:element ref="pc:Terms" minOccurs="0" maxOccurs="1"/>
        </xsd:sequence>
      </xsd:complexType>
    </xsd:element>
    <xsd:element name="b37d8d7e823543f58f89056343a9035c" ma:index="51" nillable="true" ma:taxonomy="true" ma:internalName="b37d8d7e823543f58f89056343a9035c" ma:taxonomyFieldName="APRALegislation" ma:displayName="Legislation" ma:readOnly="false" ma:fieldId="{b37d8d7e-8235-43f5-8f89-056343a9035c}" ma:taxonomyMulti="true" ma:sspId="8aef97a4-ded2-4e4a-9fbc-e666dae3ecd2" ma:termSetId="67e0a470-b4af-4691-908a-b900ee38db35" ma:anchorId="00000000-0000-0000-0000-000000000000" ma:open="false" ma:isKeyword="false">
      <xsd:complexType>
        <xsd:sequence>
          <xsd:element ref="pc:Terms" minOccurs="0" maxOccurs="1"/>
        </xsd:sequence>
      </xsd:complexType>
    </xsd:element>
    <xsd:element name="_dlc_DocId" ma:index="52" nillable="true" ma:displayName="Document ID Value" ma:description="The value of the document ID assigned to this item." ma:internalName="_dlc_DocId" ma:readOnly="true">
      <xsd:simpleType>
        <xsd:restriction base="dms:Text"/>
      </xsd:simpleType>
    </xsd:element>
    <xsd:element name="aa36a5a650d54f768f171f4d17b8b238" ma:index="53" nillable="true" ma:taxonomy="true" ma:internalName="aa36a5a650d54f768f171f4d17b8b238" ma:taxonomyFieldName="APRAPRSG" ma:displayName="Prudential/Reporting Standards and Guidance" ma:readOnly="false" ma:fieldId="{aa36a5a6-50d5-4f76-8f17-1f4d17b8b238}" ma:taxonomyMulti="true" ma:sspId="8aef97a4-ded2-4e4a-9fbc-e666dae3ecd2" ma:termSetId="1abfbd64-a7ba-41ad-bd44-677dfc6b15d7" ma:anchorId="00000000-0000-0000-0000-000000000000" ma:open="false" ma:isKeyword="false">
      <xsd:complexType>
        <xsd:sequence>
          <xsd:element ref="pc:Terms" minOccurs="0" maxOccurs="1"/>
        </xsd:sequence>
      </xsd:complexType>
    </xsd:element>
    <xsd:element name="j724204a644741eb9f777fcb03fe8840" ma:index="55" nillable="true" ma:taxonomy="true" ma:internalName="j724204a644741eb9f777fcb03fe8840" ma:taxonomyFieldName="APRACategory" ma:displayName="Category" ma:readOnly="false" ma:fieldId="{3724204a-6447-41eb-9f77-7fcb03fe8840}" ma:taxonomyMulti="true" ma:sspId="8aef97a4-ded2-4e4a-9fbc-e666dae3ecd2" ma:termSetId="41464afd-e131-42da-a884-f3396a619f5e" ma:anchorId="00000000-0000-0000-0000-000000000000" ma:open="false" ma:isKeyword="false">
      <xsd:complexType>
        <xsd:sequence>
          <xsd:element ref="pc:Terms" minOccurs="0" maxOccurs="1"/>
        </xsd:sequence>
      </xsd:complexType>
    </xsd:element>
    <xsd:element name="m2df5fdf6d1643b4a596982762bb3d00" ma:index="56" nillable="true" ma:taxonomy="true" ma:internalName="m2df5fdf6d1643b4a596982762bb3d00" ma:taxonomyFieldName="APRAPeerGroup" ma:displayName="Peer group" ma:readOnly="true" ma:fieldId="{62df5fdf-6d16-43b4-a596-982762bb3d00}" ma:sspId="8aef97a4-ded2-4e4a-9fbc-e666dae3ecd2" ma:termSetId="c3795591-82c1-4a32-b59e-800e245eddf3" ma:anchorId="00000000-0000-0000-0000-000000000000" ma:open="false" ma:isKeyword="false">
      <xsd:complexType>
        <xsd:sequence>
          <xsd:element ref="pc:Terms" minOccurs="0" maxOccurs="1"/>
        </xsd:sequence>
      </xsd:complexType>
    </xsd:element>
    <xsd:element name="k4bcc0d734474fea9fb713d9c415b4b0" ma:index="57" nillable="true" ma:taxonomy="true" ma:internalName="k4bcc0d734474fea9fb713d9c415b4b0" ma:taxonomyFieldName="APRAEntityAdviceSupport" ma:displayName="Entity (advice/support)" ma:readOnly="false" ma:fieldId="{44bcc0d7-3447-4fea-9fb7-13d9c415b4b0}" ma:taxonomyMulti="true" ma:sspId="8aef97a4-ded2-4e4a-9fbc-e666dae3ecd2" ma:termSetId="65e4e273-0c24-4815-bb8d-38cd0e8111f8" ma:anchorId="00000000-0000-0000-0000-000000000000" ma:open="false" ma:isKeyword="false">
      <xsd:complexType>
        <xsd:sequence>
          <xsd:element ref="pc:Terms" minOccurs="0" maxOccurs="1"/>
        </xsd:sequence>
      </xsd:complexType>
    </xsd:element>
    <xsd:element name="d9a849fd1b8e46ada0321eb0681a10ee" ma:index="59" nillable="true" ma:taxonomy="true" ma:internalName="d9a849fd1b8e46ada0321eb0681a10ee" ma:taxonomyFieldName="IT_x0020_system_x0020_type" ma:displayName="IT system type" ma:readOnly="false" ma:default="" ma:fieldId="{d9a849fd-1b8e-46ad-a032-1eb0681a10ee}" ma:sspId="8aef97a4-ded2-4e4a-9fbc-e666dae3ecd2" ma:termSetId="a68d55e5-4bde-43c7-bab2-2f4763c2c76b" ma:anchorId="00000000-0000-0000-0000-000000000000" ma:open="false" ma:isKeyword="false">
      <xsd:complexType>
        <xsd:sequence>
          <xsd:element ref="pc:Terms" minOccurs="0" maxOccurs="1"/>
        </xsd:sequence>
      </xsd:complexType>
    </xsd:element>
    <xsd:element name="APRAMeetingDate" ma:index="61" nillable="true" ma:displayName="Meeting date" ma:format="DateOnly" ma:internalName="APRAMeetingDate" ma:readOnly="false">
      <xsd:simpleType>
        <xsd:restriction base="dms:DateTime"/>
      </xsd:simpleType>
    </xsd:element>
    <xsd:element name="APRAMeetingNumber" ma:index="62" nillable="true" ma:displayName="Meeting no." ma:internalName="APRAMeetingNumber"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05115a133414b4dabee2531e4b46b67 xmlns="814d62cb-2db6-4c25-ab62-b9075facbc11">
      <Terms xmlns="http://schemas.microsoft.com/office/infopath/2007/PartnerControls">
        <TermInfo xmlns="http://schemas.microsoft.com/office/infopath/2007/PartnerControls">
          <TermName xmlns="http://schemas.microsoft.com/office/infopath/2007/PartnerControls">Analysis</TermName>
          <TermId xmlns="http://schemas.microsoft.com/office/infopath/2007/PartnerControls">ec487c86-a28d-4df4-95c6-809f0e294a92</TermId>
        </TermInfo>
      </Terms>
    </i05115a133414b4dabee2531e4b46b67>
    <h67caa35a4114acd8e15fe89b3f29f9e xmlns="814d62cb-2db6-4c25-ab62-b9075facbc11">
      <Terms xmlns="http://schemas.microsoft.com/office/infopath/2007/PartnerControls">
        <TermInfo xmlns="http://schemas.microsoft.com/office/infopath/2007/PartnerControls">
          <TermName xmlns="http://schemas.microsoft.com/office/infopath/2007/PartnerControls">Report</TermName>
          <TermId xmlns="http://schemas.microsoft.com/office/infopath/2007/PartnerControls">3bdfa827-0ab3-4627-b9bb-4ae3526a675b</TermId>
        </TermInfo>
      </Terms>
    </h67caa35a4114acd8e15fe89b3f29f9e>
    <b37d8d7e823543f58f89056343a9035c xmlns="814d62cb-2db6-4c25-ab62-b9075facbc11">
      <Terms xmlns="http://schemas.microsoft.com/office/infopath/2007/PartnerControls"/>
    </b37d8d7e823543f58f89056343a9035c>
    <d9a849fd1b8e46ada0321eb0681a10ee xmlns="814d62cb-2db6-4c25-ab62-b9075facbc11">
      <Terms xmlns="http://schemas.microsoft.com/office/infopath/2007/PartnerControls"/>
    </d9a849fd1b8e46ada0321eb0681a10ee>
    <APRAOwner xmlns="814d62cb-2db6-4c25-ab62-b9075facbc11">
      <UserInfo>
        <DisplayName/>
        <AccountId xsi:nil="true"/>
        <AccountType/>
      </UserInfo>
    </APRAOwner>
    <ic4067bd02f14cf3a95ad35878404a71 xmlns="814d62cb-2db6-4c25-ab62-b9075facbc11">
      <Terms xmlns="http://schemas.microsoft.com/office/infopath/2007/PartnerControls"/>
    </ic4067bd02f14cf3a95ad35878404a71>
    <APRASecurityClassification xmlns="814d62cb-2db6-4c25-ab62-b9075facbc11">UNCLASSIFIED</APRASecurityClassification>
    <j724204a644741eb9f777fcb03fe8840 xmlns="814d62cb-2db6-4c25-ab62-b9075facbc11">
      <Terms xmlns="http://schemas.microsoft.com/office/infopath/2007/PartnerControls"/>
    </j724204a644741eb9f777fcb03fe8840>
    <APRAApprovalDate xmlns="814d62cb-2db6-4c25-ab62-b9075facbc11" xsi:nil="true"/>
    <k4bcc0d734474fea9fb713d9c415b4b0 xmlns="814d62cb-2db6-4c25-ab62-b9075facbc11">
      <Terms xmlns="http://schemas.microsoft.com/office/infopath/2007/PartnerControls"/>
    </k4bcc0d734474fea9fb713d9c415b4b0>
    <APRAKeywords xmlns="814d62cb-2db6-4c25-ab62-b9075facbc11" xsi:nil="true"/>
    <APRAApprovedBy xmlns="814d62cb-2db6-4c25-ab62-b9075facbc11">
      <UserInfo>
        <DisplayName/>
        <AccountId xsi:nil="true"/>
        <AccountType/>
      </UserInfo>
    </APRAApprovedBy>
    <APRAMeetingDate xmlns="814d62cb-2db6-4c25-ab62-b9075facbc11" xsi:nil="true"/>
    <APRAMeetingNumber xmlns="814d62cb-2db6-4c25-ab62-b9075facbc11" xsi:nil="true"/>
    <APRADate xmlns="814d62cb-2db6-4c25-ab62-b9075facbc11" xsi:nil="true"/>
    <j163382b748246d3b6e7caae71dbeeb0 xmlns="814d62cb-2db6-4c25-ab62-b9075facbc11">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0e1556d2-3fe8-443a-ada7-3620563b46b3</TermId>
        </TermInfo>
      </Terms>
    </j163382b748246d3b6e7caae71dbeeb0>
    <TaxCatchAll xmlns="814d62cb-2db6-4c25-ab62-b9075facbc11">
      <Value>11</Value>
      <Value>32</Value>
      <Value>694</Value>
      <Value>36</Value>
      <Value>1</Value>
    </TaxCatchAll>
    <pa005173035e41c3986b37b8e650f3ef xmlns="814d62cb-2db6-4c25-ab62-b9075facbc11">
      <Terms xmlns="http://schemas.microsoft.com/office/infopath/2007/PartnerControls"/>
    </pa005173035e41c3986b37b8e650f3ef>
    <ka2715b9eb154114a4f57d7fbf82ec75 xmlns="814d62cb-2db6-4c25-ab62-b9075facbc11">
      <Terms xmlns="http://schemas.microsoft.com/office/infopath/2007/PartnerControls"/>
    </ka2715b9eb154114a4f57d7fbf82ec75>
    <l003ee8eff60461aa1bd0027aba92ea4 xmlns="814d62cb-2db6-4c25-ab62-b9075facbc11">
      <Terms xmlns="http://schemas.microsoft.com/office/infopath/2007/PartnerControls">
        <TermInfo xmlns="http://schemas.microsoft.com/office/infopath/2007/PartnerControls">
          <TermName xmlns="http://schemas.microsoft.com/office/infopath/2007/PartnerControls">SUPER</TermName>
          <TermId xmlns="http://schemas.microsoft.com/office/infopath/2007/PartnerControls">622d8f75-8851-e311-9e2e-005056b54f10</TermId>
        </TermInfo>
      </Terms>
    </l003ee8eff60461aa1bd0027aba92ea4>
    <APRADescription xmlns="814d62cb-2db6-4c25-ab62-b9075facbc11" xsi:nil="true"/>
    <APRAActivityID xmlns="814d62cb-2db6-4c25-ab62-b9075facbc11" xsi:nil="true"/>
    <p10c80fc2da942ae8f2ea9b33b6ea0ba xmlns="814d62cb-2db6-4c25-ab62-b9075facbc11">
      <Terms xmlns="http://schemas.microsoft.com/office/infopath/2007/PartnerControls"/>
    </p10c80fc2da942ae8f2ea9b33b6ea0ba>
    <i08e72d8ce2b4ffa9361f9f4e0a63abc xmlns="814d62cb-2db6-4c25-ab62-b9075facbc11">
      <Terms xmlns="http://schemas.microsoft.com/office/infopath/2007/PartnerControls">
        <TermInfo xmlns="http://schemas.microsoft.com/office/infopath/2007/PartnerControls">
          <TermName xmlns="http://schemas.microsoft.com/office/infopath/2007/PartnerControls">2020</TermName>
          <TermId xmlns="http://schemas.microsoft.com/office/infopath/2007/PartnerControls">29ca90e3-c619-4296-b1bf-6e33e4d24a28</TermId>
        </TermInfo>
      </Terms>
    </i08e72d8ce2b4ffa9361f9f4e0a63abc>
    <APRADocScanCheck xmlns="814d62cb-2db6-4c25-ab62-b9075facbc11">false</APRADocScanCheck>
    <aa36a5a650d54f768f171f4d17b8b238 xmlns="814d62cb-2db6-4c25-ab62-b9075facbc11">
      <Terms xmlns="http://schemas.microsoft.com/office/infopath/2007/PartnerControls"/>
    </aa36a5a650d54f768f171f4d17b8b238>
    <_dlc_DocId xmlns="814d62cb-2db6-4c25-ab62-b9075facbc11">VQVUQ2WUPSKA-1683173573-62739</_dlc_DocId>
    <_dlc_DocIdUrl xmlns="814d62cb-2db6-4c25-ab62-b9075facbc11">
      <Url>https://im/teams/DA/_layouts/15/DocIdRedir.aspx?ID=VQVUQ2WUPSKA-1683173573-62739</Url>
      <Description>VQVUQ2WUPSKA-1683173573-62739</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1DEB0E4-6C2D-4F50-A726-A410C9BD5712}">
  <ds:schemaRefs>
    <ds:schemaRef ds:uri="Microsoft.SharePoint.Taxonomy.ContentTypeSync"/>
  </ds:schemaRefs>
</ds:datastoreItem>
</file>

<file path=customXml/itemProps2.xml><?xml version="1.0" encoding="utf-8"?>
<ds:datastoreItem xmlns:ds="http://schemas.openxmlformats.org/officeDocument/2006/customXml" ds:itemID="{2982CFAC-C367-4CD2-8BAF-C59A4C6950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4d62cb-2db6-4c25-ab62-b9075facb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813443-39E8-4464-AD55-AC1E14616F92}">
  <ds:schemaRefs>
    <ds:schemaRef ds:uri="http://schemas.openxmlformats.org/package/2006/metadata/core-properties"/>
    <ds:schemaRef ds:uri="814d62cb-2db6-4c25-ab62-b9075facbc11"/>
    <ds:schemaRef ds:uri="http://schemas.microsoft.com/office/2006/metadata/properties"/>
    <ds:schemaRef ds:uri="http://www.w3.org/XML/1998/namespace"/>
    <ds:schemaRef ds:uri="http://schemas.microsoft.com/office/2006/documentManagement/types"/>
    <ds:schemaRef ds:uri="http://purl.org/dc/elements/1.1/"/>
    <ds:schemaRef ds:uri="http://purl.org/dc/dcmitype/"/>
    <ds:schemaRef ds:uri="http://schemas.microsoft.com/office/infopath/2007/PartnerControls"/>
    <ds:schemaRef ds:uri="http://purl.org/dc/terms/"/>
  </ds:schemaRefs>
</ds:datastoreItem>
</file>

<file path=customXml/itemProps4.xml><?xml version="1.0" encoding="utf-8"?>
<ds:datastoreItem xmlns:ds="http://schemas.openxmlformats.org/officeDocument/2006/customXml" ds:itemID="{CD20C66F-204D-4E68-B0E6-D7E197B90A7F}">
  <ds:schemaRefs>
    <ds:schemaRef ds:uri="http://schemas.microsoft.com/sharepoint/v3/contenttype/forms"/>
  </ds:schemaRefs>
</ds:datastoreItem>
</file>

<file path=customXml/itemProps5.xml><?xml version="1.0" encoding="utf-8"?>
<ds:datastoreItem xmlns:ds="http://schemas.openxmlformats.org/officeDocument/2006/customXml" ds:itemID="{6BE503C1-6ADF-471A-8769-4C3244894AE2}">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Single fund</vt:lpstr>
      <vt:lpstr>Data summary</vt:lpstr>
      <vt:lpstr>Glossary</vt:lpstr>
      <vt:lpstr>Other funds</vt:lpstr>
      <vt:lpstr>all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data format fund level data</dc:title>
  <cp:lastPrinted>2020-05-08T00:31:11Z</cp:lastPrinted>
  <dcterms:created xsi:type="dcterms:W3CDTF">2020-05-05T00:38:02Z</dcterms:created>
  <dcterms:modified xsi:type="dcterms:W3CDTF">2020-07-02T02:08:12Z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Value_Footer">
    <vt:lpwstr>UNCLASSIFIED</vt:lpwstr>
  </property>
  <property fmtid="{D5CDD505-2E9C-101B-9397-08002B2CF9AE}" pid="3" name="PM_Caveats_Count">
    <vt:lpwstr>0</vt:lpwstr>
  </property>
  <property fmtid="{D5CDD505-2E9C-101B-9397-08002B2CF9AE}" pid="4" name="PM_Originator_Hash_SHA1">
    <vt:lpwstr>A72AE3DEC5CD57F2F2CA0472CD735A14CF11611B</vt:lpwstr>
  </property>
  <property fmtid="{D5CDD505-2E9C-101B-9397-08002B2CF9AE}" pid="5" name="PM_SecurityClassification">
    <vt:lpwstr>UNCLASSIFIED</vt:lpwstr>
  </property>
  <property fmtid="{D5CDD505-2E9C-101B-9397-08002B2CF9AE}" pid="6" name="PM_DisplayValueSecClassificationWithQualifier">
    <vt:lpwstr>UNCLASSIFIED</vt:lpwstr>
  </property>
  <property fmtid="{D5CDD505-2E9C-101B-9397-08002B2CF9AE}" pid="7" name="PM_Qualifier">
    <vt:lpwstr/>
  </property>
  <property fmtid="{D5CDD505-2E9C-101B-9397-08002B2CF9AE}" pid="8" name="PM_Hash_SHA1">
    <vt:lpwstr>7F39F0C82574FEB168C6962052F9AF1B50A60614</vt:lpwstr>
  </property>
  <property fmtid="{D5CDD505-2E9C-101B-9397-08002B2CF9AE}" pid="9" name="PM_ProtectiveMarkingImage_Header">
    <vt:lpwstr>C:\Program Files\Common Files\janusNET Shared\janusSEAL\Images\DocumentSlashBlue.png</vt:lpwstr>
  </property>
  <property fmtid="{D5CDD505-2E9C-101B-9397-08002B2CF9AE}" pid="10" name="PM_InsertionValue">
    <vt:lpwstr>UNCLASSIFIED</vt:lpwstr>
  </property>
  <property fmtid="{D5CDD505-2E9C-101B-9397-08002B2CF9AE}" pid="11" name="PM_ProtectiveMarkingValue_Header">
    <vt:lpwstr>UNCLASSIFIED</vt:lpwstr>
  </property>
  <property fmtid="{D5CDD505-2E9C-101B-9397-08002B2CF9AE}" pid="12" name="PM_ProtectiveMarkingImage_Footer">
    <vt:lpwstr>C:\Program Files\Common Files\janusNET Shared\janusSEAL\Images\DocumentSlashBlue.png</vt:lpwstr>
  </property>
  <property fmtid="{D5CDD505-2E9C-101B-9397-08002B2CF9AE}" pid="13" name="PM_Namespace">
    <vt:lpwstr>gov.au</vt:lpwstr>
  </property>
  <property fmtid="{D5CDD505-2E9C-101B-9397-08002B2CF9AE}" pid="14" name="PM_Version">
    <vt:lpwstr>2012.3</vt:lpwstr>
  </property>
  <property fmtid="{D5CDD505-2E9C-101B-9397-08002B2CF9AE}" pid="15" name="PM_Originating_FileId">
    <vt:lpwstr>9ED36502ACC648A69529B6E67DE608D6</vt:lpwstr>
  </property>
  <property fmtid="{D5CDD505-2E9C-101B-9397-08002B2CF9AE}" pid="16" name="PM_Note">
    <vt:lpwstr/>
  </property>
  <property fmtid="{D5CDD505-2E9C-101B-9397-08002B2CF9AE}" pid="17" name="PM_Markers">
    <vt:lpwstr/>
  </property>
  <property fmtid="{D5CDD505-2E9C-101B-9397-08002B2CF9AE}" pid="18" name="PM_OriginationTimeStamp">
    <vt:lpwstr>2020-07-02T02:08:12Z</vt:lpwstr>
  </property>
  <property fmtid="{D5CDD505-2E9C-101B-9397-08002B2CF9AE}" pid="19" name="PM_Hash_Version">
    <vt:lpwstr>2018.0</vt:lpwstr>
  </property>
  <property fmtid="{D5CDD505-2E9C-101B-9397-08002B2CF9AE}" pid="20" name="PM_Hash_Salt_Prev">
    <vt:lpwstr>9B9338053A6C39D77C4404B8E6C38990</vt:lpwstr>
  </property>
  <property fmtid="{D5CDD505-2E9C-101B-9397-08002B2CF9AE}" pid="21" name="PM_Hash_Salt">
    <vt:lpwstr>B36A341843066932888B14CD435E29AC</vt:lpwstr>
  </property>
  <property fmtid="{D5CDD505-2E9C-101B-9397-08002B2CF9AE}" pid="22" name="PM_PrintOutPlacement_XLS">
    <vt:lpwstr/>
  </property>
  <property fmtid="{D5CDD505-2E9C-101B-9397-08002B2CF9AE}" pid="23" name="PM_SecurityClassification_Prev">
    <vt:lpwstr>UNCLASSIFIED</vt:lpwstr>
  </property>
  <property fmtid="{D5CDD505-2E9C-101B-9397-08002B2CF9AE}" pid="24" name="PM_Qualifier_Prev">
    <vt:lpwstr/>
  </property>
  <property fmtid="{D5CDD505-2E9C-101B-9397-08002B2CF9AE}" pid="25" name="ContentTypeId">
    <vt:lpwstr>0x0101008CA7A4F8331B45C7B0D3158B4994D0CA0200BD2A692CFD66A941B2B82EF45B0E040E</vt:lpwstr>
  </property>
  <property fmtid="{D5CDD505-2E9C-101B-9397-08002B2CF9AE}" pid="26" name="APRAPeriod">
    <vt:lpwstr/>
  </property>
  <property fmtid="{D5CDD505-2E9C-101B-9397-08002B2CF9AE}" pid="27" name="APRAYear">
    <vt:lpwstr>694;#2020|29ca90e3-c619-4296-b1bf-6e33e4d24a28</vt:lpwstr>
  </property>
  <property fmtid="{D5CDD505-2E9C-101B-9397-08002B2CF9AE}" pid="28" name="APRAIndustry">
    <vt:lpwstr>11;#SUPER|622d8f75-8851-e311-9e2e-005056b54f10</vt:lpwstr>
  </property>
  <property fmtid="{D5CDD505-2E9C-101B-9397-08002B2CF9AE}" pid="29" name="APRAPRSG">
    <vt:lpwstr/>
  </property>
  <property fmtid="{D5CDD505-2E9C-101B-9397-08002B2CF9AE}" pid="30" name="_dlc_DocIdItemGuid">
    <vt:lpwstr>13131ec9-0c81-4aef-b35e-82ecba05643c</vt:lpwstr>
  </property>
  <property fmtid="{D5CDD505-2E9C-101B-9397-08002B2CF9AE}" pid="31" name="IsLocked">
    <vt:lpwstr>Yes</vt:lpwstr>
  </property>
  <property fmtid="{D5CDD505-2E9C-101B-9397-08002B2CF9AE}" pid="32" name="APRACostCentre">
    <vt:lpwstr/>
  </property>
  <property fmtid="{D5CDD505-2E9C-101B-9397-08002B2CF9AE}" pid="33" name="IT system type">
    <vt:lpwstr/>
  </property>
  <property fmtid="{D5CDD505-2E9C-101B-9397-08002B2CF9AE}" pid="34" name="APRACategory">
    <vt:lpwstr/>
  </property>
  <property fmtid="{D5CDD505-2E9C-101B-9397-08002B2CF9AE}" pid="35" name="APRADocumentType">
    <vt:lpwstr>36;#Report|3bdfa827-0ab3-4627-b9bb-4ae3526a675b</vt:lpwstr>
  </property>
  <property fmtid="{D5CDD505-2E9C-101B-9397-08002B2CF9AE}" pid="36" name="APRAStatus">
    <vt:lpwstr>1;#Draft|0e1556d2-3fe8-443a-ada7-3620563b46b3</vt:lpwstr>
  </property>
  <property fmtid="{D5CDD505-2E9C-101B-9397-08002B2CF9AE}" pid="37" name="APRAActivity">
    <vt:lpwstr>32;#Analysis|ec487c86-a28d-4df4-95c6-809f0e294a92</vt:lpwstr>
  </property>
  <property fmtid="{D5CDD505-2E9C-101B-9397-08002B2CF9AE}" pid="38" name="APRAEntityAdviceSupport">
    <vt:lpwstr/>
  </property>
  <property fmtid="{D5CDD505-2E9C-101B-9397-08002B2CF9AE}" pid="39" name="APRALegislation">
    <vt:lpwstr/>
  </property>
  <property fmtid="{D5CDD505-2E9C-101B-9397-08002B2CF9AE}" pid="40" name="APRAExternalOrganisation">
    <vt:lpwstr/>
  </property>
  <property fmtid="{D5CDD505-2E9C-101B-9397-08002B2CF9AE}" pid="41" name="APRAIRTR">
    <vt:lpwstr/>
  </property>
  <property fmtid="{D5CDD505-2E9C-101B-9397-08002B2CF9AE}" pid="42" name="RecordPoint_WorkflowType">
    <vt:lpwstr>ActiveSubmitStub</vt:lpwstr>
  </property>
  <property fmtid="{D5CDD505-2E9C-101B-9397-08002B2CF9AE}" pid="43" name="RecordPoint_ActiveItemWebId">
    <vt:lpwstr>{ad6dddf9-383b-42a4-9cb2-33e024a97839}</vt:lpwstr>
  </property>
  <property fmtid="{D5CDD505-2E9C-101B-9397-08002B2CF9AE}" pid="44" name="RecordPoint_ActiveItemSiteId">
    <vt:lpwstr>{99f7d170-f886-4b78-8389-87e4657e4bc8}</vt:lpwstr>
  </property>
  <property fmtid="{D5CDD505-2E9C-101B-9397-08002B2CF9AE}" pid="45" name="RecordPoint_ActiveItemListId">
    <vt:lpwstr>{61fbfb6e-bac9-459c-9569-360598f35847}</vt:lpwstr>
  </property>
  <property fmtid="{D5CDD505-2E9C-101B-9397-08002B2CF9AE}" pid="46" name="RecordPoint_ActiveItemUniqueId">
    <vt:lpwstr>{13131ec9-0c81-4aef-b35e-82ecba05643c}</vt:lpwstr>
  </property>
  <property fmtid="{D5CDD505-2E9C-101B-9397-08002B2CF9AE}" pid="47" name="RecordPoint_SubmissionDate">
    <vt:lpwstr/>
  </property>
  <property fmtid="{D5CDD505-2E9C-101B-9397-08002B2CF9AE}" pid="48" name="RecordPoint_RecordNumberSubmitted">
    <vt:lpwstr>R0001123970</vt:lpwstr>
  </property>
  <property fmtid="{D5CDD505-2E9C-101B-9397-08002B2CF9AE}" pid="49" name="RecordPoint_ActiveItemMoved">
    <vt:lpwstr/>
  </property>
  <property fmtid="{D5CDD505-2E9C-101B-9397-08002B2CF9AE}" pid="50" name="RecordPoint_RecordFormat">
    <vt:lpwstr/>
  </property>
  <property fmtid="{D5CDD505-2E9C-101B-9397-08002B2CF9AE}" pid="51" name="RecordPoint_SubmissionCompleted">
    <vt:lpwstr>2020-07-02T20:44:02.4990101+10:00</vt:lpwstr>
  </property>
</Properties>
</file>